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1'!$A$1:$J$609</definedName>
  </definedNames>
  <calcPr fullCalcOnLoad="1"/>
</workbook>
</file>

<file path=xl/sharedStrings.xml><?xml version="1.0" encoding="utf-8"?>
<sst xmlns="http://schemas.openxmlformats.org/spreadsheetml/2006/main" count="457" uniqueCount="254">
  <si>
    <t>Укрепление материально-технической базы лечебно-профилактических учреждений и оснащение их медицинским оборудованием.</t>
  </si>
  <si>
    <t>Адресная инвестиционная программа: Субсидии на развитие социальной и инженерной инфраструктуры с муниципальных образований (объекты образования)</t>
  </si>
  <si>
    <t>Адресная инвестиционная программа: Субсидии на развитие социальной и инженерной инфраструктуры  муниципальных образований (объекты культуры)</t>
  </si>
  <si>
    <t>КЦП "Дети Алтая" на 2007-2010 годы</t>
  </si>
  <si>
    <t>Повышение  качества  профилактики  социально-обусловленных заболеваний.</t>
  </si>
  <si>
    <t xml:space="preserve">Реализация на территории района КЦП "Дополнительные меры по снижению напряженности на рынке труда Алтайского края в 2011 году" </t>
  </si>
  <si>
    <t xml:space="preserve">КЦП "Демографическое развитие Алтайского края" на 2008 -2015  годы.
</t>
  </si>
  <si>
    <t xml:space="preserve">КЦП "Укрепление материально-технической базы  учредлений  социального обслуживания  населения иоказания  адресной  социальной помощи неработающим  пенсионерам, являющимся  получателями трудовых пенсий по старости и по инвалидности "  на 2010 .
</t>
  </si>
  <si>
    <t>ВЦП  "Информационное обеспечение деятельности органов  государственной власти  Алтайского края  по социально-экономическому развитию  Алтайского края"  на 2009-2011 годы.</t>
  </si>
  <si>
    <t>ВЦП "Развитие образования в Алтайском крае на 2011-2013 годы"</t>
  </si>
  <si>
    <t xml:space="preserve"> ВЦП "Развитие футбола в Алтайском крае " на 2011-2013 годы".
</t>
  </si>
  <si>
    <t>Комитет по образованию Администрации района</t>
  </si>
  <si>
    <t xml:space="preserve">ВЦП "Формирование и пропоганда  здорового образа жизни среди населения  Алтайского края" на 2008-2010 годы".
</t>
  </si>
  <si>
    <t xml:space="preserve">ВЦП "Формирование и пропоганда  здорового образа жизни среди населения  Алтайского края" на 2011-2013 годы".
</t>
  </si>
  <si>
    <t>ПРИЛОЖЕНИЕ № 1</t>
  </si>
  <si>
    <t xml:space="preserve"> МЦП "Развитие физической культуры и спорта в Поспелихинском районе" на 2008-2010 годы".                                                         МЦП "Развитие физической культуры и спорта в Поспелихинском районе" на 2011-2013 годы".
</t>
  </si>
  <si>
    <t>РЦ "Программа развитие образования на 2006-2010 годы"                                                            МЦП "Развитие образования в Поспелихинском районе" на 2011-2013 годы</t>
  </si>
  <si>
    <t xml:space="preserve">ВЦП "О дополнительных мерах  по улучшению  социального обслуживания обслуживания граждан  пожилого возраста  Алтайского края" на 2009-2011 годы.
</t>
  </si>
  <si>
    <t>МЦП "Реформирование и модернизация жилищно-коммунального комплекса муниципального образования Поспелихинский район на 2008-2012 годы"</t>
  </si>
  <si>
    <t>МЦП  "Информатизация органов исполнительной власти Поспелихинского района" на 2010-2012 годы.</t>
  </si>
  <si>
    <t>Строительство спортивно-оздоровительного комплекса в с.Поспелиха</t>
  </si>
  <si>
    <t>МЦП "Энергосбережение и повышение энергетической эффективности в Поспелихинском районе на 2010-2014 годы"</t>
  </si>
  <si>
    <t>Строительство склада для хранения тары в с.Поспелиха</t>
  </si>
  <si>
    <t>Строительство магазина промышленных товаров (мебельный магазин) в с.Поспелиха</t>
  </si>
  <si>
    <t>Реконструкция магазина "Ивушка"</t>
  </si>
  <si>
    <t>ООО "Рынок"</t>
  </si>
  <si>
    <t>Строительство станции проведения техосмотра легковых и грузовых автомобилей</t>
  </si>
  <si>
    <t>Реконструкция магазина "Квартал"</t>
  </si>
  <si>
    <t>Реконструкция конторы - столярного склада под гостиничный комплекс</t>
  </si>
  <si>
    <t>Реконструкция помещений под салон оптики "Веко"</t>
  </si>
  <si>
    <t>Перепланировка склада запасных частей в с.Поспелиха</t>
  </si>
  <si>
    <t>Перепланировка склада для хранения кислорода в с.Поспелиха</t>
  </si>
  <si>
    <t>ИП Данько Сергей Васильевич</t>
  </si>
  <si>
    <t>ОАО "Поспелихинский агроснаб"</t>
  </si>
  <si>
    <t>Строительство автомойки в с. Поспелиха</t>
  </si>
  <si>
    <t>Повышение занятости населения; снижение уровня регистрируемой безработицы (по отношению к численности экономически активного населения) в 2011г. до 2,8 %</t>
  </si>
  <si>
    <t>Компенсация части платы, взимаемой с родителей за посещение ребенком муниципальных учреждений дошкольного образования</t>
  </si>
  <si>
    <t>Подготовка и переподготовка муниципальных служащих и работников  муниципальных учреждений Поспелихинского района " на 2011-2013 годы</t>
  </si>
  <si>
    <t>КЦП "Культура Алтайского края" на 2007-2010 годы,КЦП "Культура Алтайского края" на 2011-2015 годы,</t>
  </si>
  <si>
    <t>Введение новых стандартов общего образования ;увеличение доли учащихся, получающих образование с использованием информационных технологий.</t>
  </si>
  <si>
    <t xml:space="preserve">МЦП "Культура Поспелихинского района " на 2007-2011 год, РЦП  «Культура Поспелихинского района» на 2011- 2015 годы  </t>
  </si>
  <si>
    <t>Пополнение библиотечных фондов; у повышение исполнительского мастерства  молодых дарований в результате участия в межрегиональных, российских конкурсах и фестивалях; увеличение числа участников коллективов самодеятельного народного творчества. Обновление технического и технологического оборудования учреждений культуры и художественного образования, внедрение в их деятельность новых информационных технологий.</t>
  </si>
  <si>
    <t>ИП Шабаев В. В.</t>
  </si>
  <si>
    <t>ИП Ермошенко А. В.</t>
  </si>
  <si>
    <t>ИП Чирцов С. А.</t>
  </si>
  <si>
    <t>Золотарева Т. А.</t>
  </si>
  <si>
    <t>Строительство торговых павильонов  на территории рынка  "Центральный " и ее благоустройство</t>
  </si>
  <si>
    <t>ИП Быхун И. Н.и</t>
  </si>
  <si>
    <t>ИП Полухин С. А.</t>
  </si>
  <si>
    <t xml:space="preserve">Обеспечение размещения отходов производства и потребления на объектах, оформленных в соответсвии с дейстующим законодательством.
</t>
  </si>
  <si>
    <t xml:space="preserve">Ремонт и содержание  автомобильных дорог Поспелихинского района </t>
  </si>
  <si>
    <t>Комитет по строительству, архитектуре и ЖКХ Администрации района, предприятия ЖКХ</t>
  </si>
  <si>
    <t>Организационные мероприятия по энергосбережению, повышению энергетической эффективности жилищного фонда, проведение энергетических обследований жилых зданий. Проведение энергетических обследований зданий, сооружений, строений принадлежащих на праве собственности или  иных законных основаниях муниципальным учреждениям и организациям.</t>
  </si>
  <si>
    <t>Органы местного самоуправления, предприятия и организации</t>
  </si>
  <si>
    <t>«Стимулирование развития жилищного строительства на территории Поспелихинского района Алтайского края на 2011-2015 годы»</t>
  </si>
  <si>
    <t>Администрация Поспелихинского района; Администрации сельсоветов; Предприятия АПК, организации, предпринимательские структуры, население.</t>
  </si>
  <si>
    <t>ВЦП "Молодежь Алтая"  на 2007-2010 годы",ВЦП "Молодежь Алтая"  на 2011-2013 годы"</t>
  </si>
  <si>
    <t>Капитальный ремонт здания роддома в с. Поспелиха</t>
  </si>
  <si>
    <t>МЦП "Неотложные меры борьбы с туберкулезом в  Поспелихинского района на 2007-2010 годы , МЦП "Неотложные меры борьбы с туберкулезом в  Поспелихинского района на на -2011 год.</t>
  </si>
  <si>
    <t>МЦП "Программа молодежной политики  на 2008-2010 годы", МЦП "Программа молодежной политики  на 2011-2013 годы"</t>
  </si>
  <si>
    <t>КГУ ЦЗН Поспелихинского района, отдел по труду Администрации района, предприятия и организации района.</t>
  </si>
  <si>
    <t>Непрограммная часть. Субсидии  из  федерального  бюджета на закупку автотранспортных средств и коммунальной  техники</t>
  </si>
  <si>
    <t xml:space="preserve">всего </t>
  </si>
  <si>
    <t xml:space="preserve">Приоритет 4: Создание  социально-экономических условий, благоприятных для рождения, содержания и воспитания нескольких детей </t>
  </si>
  <si>
    <t>Фонд содействия реформированию ЖКХ (Федеральный закон от 21.07.2007 №185-ФЗ), мероприятия:</t>
  </si>
  <si>
    <t>МЦП "Охрана и укрепление здоровья жителей Поспелихинского района на 2006-2010 годы</t>
  </si>
  <si>
    <t>МУЗ "Поспелихинская ЦРБ"</t>
  </si>
  <si>
    <t xml:space="preserve">Комитет по образованию Администрации района. Комитет по строительству, архитектуре и ЖКХ Администрация района </t>
  </si>
  <si>
    <t>МЦП "Программа по профилактике ВИЧ-инфекци/СПИД среди населения   Поспелихинского района на 2009-2012 годы</t>
  </si>
  <si>
    <t>Повышение  качества  диагностики, лечения  и профилактики  социально-обусловленных заболеваний, а также снижение их уровня.</t>
  </si>
  <si>
    <t>Администрация района, МУЗ "Поспелихинская ЦРБ"</t>
  </si>
  <si>
    <t>Переселение граждан из аварийного жилищного фонда</t>
  </si>
  <si>
    <t>Капитальный ремонт многоквартирных домов</t>
  </si>
  <si>
    <t xml:space="preserve">развитие жилищного строительства в сельской местности             
</t>
  </si>
  <si>
    <t xml:space="preserve">обеспечение доступным жильем молодых семей и молодых специалистов на селе         
</t>
  </si>
  <si>
    <t xml:space="preserve">Администрация района </t>
  </si>
  <si>
    <t>Уравление социальной защиты по Поспелихинскому району</t>
  </si>
  <si>
    <t>Авдминистрации района и сельсоветов, специалисты по работе с молодежью .</t>
  </si>
  <si>
    <t xml:space="preserve">Реализация на территории района ВЦП "Модернизация технологического оборудования школьных столовых в Алтайском крае" на 2008-2010 годы  </t>
  </si>
  <si>
    <t>Администрация Поспелихинского Центрального сельсовета</t>
  </si>
  <si>
    <t>Инженерная инфраструктура микрорайона "Солнечный" в с.Поспелиха</t>
  </si>
  <si>
    <t>МЦП "Кадровое обеспечение  Поспелихинского района  на 2008-2009 годы"</t>
  </si>
  <si>
    <t>Отдел по  физической культуре Администрации района</t>
  </si>
  <si>
    <t>Непрограммная часть, обеспечение жильем ветеранов, инвалидов, и семей, имеющих детей-инвалидов</t>
  </si>
  <si>
    <t>Реализация на территори района КЦП "Социальное развитие села до 2012 года" (софинансирование в рамках ФЦП)</t>
  </si>
  <si>
    <t>ПЛАН</t>
  </si>
  <si>
    <t>№</t>
  </si>
  <si>
    <t>Наименование мероприятия</t>
  </si>
  <si>
    <t>Срок реализации</t>
  </si>
  <si>
    <t>в том числе по источникам финансирования</t>
  </si>
  <si>
    <t>Исполнитель</t>
  </si>
  <si>
    <t>Ожидаемые результаты</t>
  </si>
  <si>
    <t>Федеральный бюджет - безвозвратная основа</t>
  </si>
  <si>
    <t>Краевой бюджет</t>
  </si>
  <si>
    <t>Муниципальные бюджеты</t>
  </si>
  <si>
    <t>Внебюджетные источники</t>
  </si>
  <si>
    <t>всего по программе</t>
  </si>
  <si>
    <t>факт</t>
  </si>
  <si>
    <t>план</t>
  </si>
  <si>
    <t>всего</t>
  </si>
  <si>
    <t xml:space="preserve">МЦП "Социальная поддержка малоимущих граждан и малоимущих семей с детьми"  </t>
  </si>
  <si>
    <t>Предоставление мер социальной поддержки отдельных категорий граждан (социальные выплаты)</t>
  </si>
  <si>
    <t>Субсидии на развитие социальной и инженерной инфраструктуры  муниципальных образований (объекты здравоохранения)</t>
  </si>
  <si>
    <t xml:space="preserve">Строительство жилья </t>
  </si>
  <si>
    <t>проведение капитального ремонта 52 многоквартирных домов</t>
  </si>
  <si>
    <t xml:space="preserve">Отдел по культуре и туризму Администрации района. Комитет по строительству, архитектуре и ЖКХ Администрация района </t>
  </si>
  <si>
    <t>Всего</t>
  </si>
  <si>
    <t xml:space="preserve">Комитет по строительству, архитектуре и ЖКХ Администрация района </t>
  </si>
  <si>
    <t>Частные инвесторы, индивидуальные застройщики</t>
  </si>
  <si>
    <t>Администрация района</t>
  </si>
  <si>
    <t>Строительство и модернизация существующей торговой сети, объектов по оказанию платных услуг населению</t>
  </si>
  <si>
    <t>Предприятия всех форм собственности</t>
  </si>
  <si>
    <t>Комитет по строительству, архитектуре и ЖКХ Администрация района, предприятия ЖКХ</t>
  </si>
  <si>
    <t xml:space="preserve">МЦП "Повышение безопасности дорожного движения в Поспелихинском районе в 2008-2012 годах" </t>
  </si>
  <si>
    <t xml:space="preserve">Отдел внутренних дел по Поспелихинском району 
</t>
  </si>
  <si>
    <t xml:space="preserve">МЦП  "Профилактика преступлений и иных правонарушений в Поспелихинском районе на 2009 - 2012 годы".   
     </t>
  </si>
  <si>
    <t>МЦП "Программа пожарной безопасности в Поспелихинском районе Алтайского края на 2009- 2012 года"</t>
  </si>
  <si>
    <t xml:space="preserve">МЦП "Районная целевая Программа повышения уровня  пожарной безопасности муниципальных  учрежений Поспелихинского района на 2009-2010 годы" </t>
  </si>
  <si>
    <t xml:space="preserve">Администрация района, комитет по образованию Администрации райна, отдел по культуре и туризму Администрации района </t>
  </si>
  <si>
    <t>МЦП  "Программа поддержки  малого  предпринимательства на 2008-2010 годы в Поспелихинском районе "</t>
  </si>
  <si>
    <t>МЦП "Районная  программа "Дети" на 2008-2012 г</t>
  </si>
  <si>
    <t>Реализация на территории района ВЦП "Ремонт и благоустройство памятников Великой Отечественной войны" на 2008-2010 годы</t>
  </si>
  <si>
    <t xml:space="preserve">МЦП "Обеспечение жильем или улучшение жилищных условий молодых семей в Поспелихинском районе" на 2004-2010 годы (в рамках софинансирования ФЦП "Жилище" на 2002-2010 годы).                       
</t>
  </si>
  <si>
    <t>Комитет по строительству, архитектуре и ЖКХ Администрации района</t>
  </si>
  <si>
    <t>Приоритет 6: Развитие производственного потенциала  сельскохозяйственных предприятий, достижение стабильной работы  промышленных предприятий , улучшение  потребительского обслуживания населения, создание благоприятных условий  для формирования и развития бизнеса</t>
  </si>
  <si>
    <t xml:space="preserve">Ежегодное увеличение:  
- количества субъектов и численности занятых в малом и среднем бизнесе  
</t>
  </si>
  <si>
    <t>Приоритет 7: Развитие государственного управления</t>
  </si>
  <si>
    <t xml:space="preserve">Дальнейшее развитие комплекса программно-технических средств  обеспечивающее  использование на рабочих местах новейших средств </t>
  </si>
  <si>
    <t>вычислительной техники, лицензионных операционных и офисных приложений, а так-же использование локальной сети для формирования информационно-аналитической среды, обеспечивающей Администрацию района информацией, необходимой для принятия решений.</t>
  </si>
  <si>
    <t xml:space="preserve">РЦП «Комплексные меры противодействия злоупотреблению наркотиками и их незаконному обороту в Поспелихинском районе на 2009-2013 годы» </t>
  </si>
  <si>
    <t>ОВД Поспелихинского района, МУЗ "Поспелихинская ЦРБ", комитет по образованию Администрации района</t>
  </si>
  <si>
    <t>ООО "КЗ "Алтайкабель"</t>
  </si>
  <si>
    <t>Расширение производства кабельной продукции в  ООО "КЗ "Алтайкабель"</t>
  </si>
  <si>
    <t>ООО  "Химпласт"</t>
  </si>
  <si>
    <t>Увеличение численности работающих .</t>
  </si>
  <si>
    <t>Развитие службы ЕДДС района</t>
  </si>
  <si>
    <t xml:space="preserve">Повышение уровня психологического здоровья, поддержание оптимальной работоспособности, качества жизни человека, увеличение продолжительности жизни </t>
  </si>
  <si>
    <t>Изготовление проектно-сметной документации на сторительство хозблока для МУЗ "Поспелихинская центральная районная больница</t>
  </si>
  <si>
    <t>ДСУ-8 КГУ "Алтайавтодор", администрации сельсоветов</t>
  </si>
  <si>
    <t xml:space="preserve">МЦП "Содействие занятости населения Поспелихинского района" </t>
  </si>
  <si>
    <t xml:space="preserve">МУЗ "Поспелихинская центральная районная больница",  комитет по строительству, архитектуре и ЖКХ Администрация района </t>
  </si>
  <si>
    <t>Модернизация пищеблока и прачечной МУЗ "Поспелихинская ЦРБ"</t>
  </si>
  <si>
    <t>Увеличение производства кабельной продукции.</t>
  </si>
  <si>
    <t>Обеспечение бесплатного проезда беременных женцин для медицинского обследования.</t>
  </si>
  <si>
    <t>Администрация района,Комитет по строительству, архитектуре и ЖКХ Администрации района</t>
  </si>
  <si>
    <t xml:space="preserve">Отдел по культуре и туризму Администрации района. </t>
  </si>
  <si>
    <t xml:space="preserve">Комитет по образованию Администрации района, комитет по строительству, архитектуре и ЖКХ Администрации района </t>
  </si>
  <si>
    <t>Выпуск пластикового профиля для изготовления окон и дверей в ООО  "Химпласт"</t>
  </si>
  <si>
    <t>Объем финансирования (тыс. руб) - всего</t>
  </si>
  <si>
    <t>Обеспечение взаимодействия всех служб при ликвидации черезвычайных ситуаций.</t>
  </si>
  <si>
    <t xml:space="preserve"> Строительство и модернизация автомобильных дорог общего пользования, в том числе дорог в поселениях </t>
  </si>
  <si>
    <t xml:space="preserve">Улучшение жилищных условий инвалидов и семей, имеющих детей-инвалидов  </t>
  </si>
  <si>
    <t>Ремонт  зданий, сантехнического оборудования, установка пожарной сигнализации</t>
  </si>
  <si>
    <t>Увеличение  доли молодежи, вовлеченной в социальное проектирование, развитие системы  выявления и поддержки одаренной  и талантливой молодежи.</t>
  </si>
  <si>
    <t xml:space="preserve">Капитальный ремонт мемориала Славы в с. Поспелиха и благоустройство прилегающей территории </t>
  </si>
  <si>
    <t>Ремонт  зданий библиотек и Домов культуры</t>
  </si>
  <si>
    <t>Ввод в эксплуатацию модульной котельной контейнерного типа в с. Поспелиха, приобретение отопительных котлов, строительство и ремонт теплотрасс</t>
  </si>
  <si>
    <t>Снижение  износа  объектов коммунальной  инфраструтуры, повышение качества  предоставления коммунальных услуг</t>
  </si>
  <si>
    <t>Улучшение жилищных условий 45 человек , переселение 24 семьей проживающих в аварийном жилищном фонде</t>
  </si>
  <si>
    <t>Ввод в эксплуатацию около 150 жилых домов, обеспечение жильем молодых специалистов и населения с. Поспелиха.</t>
  </si>
  <si>
    <t>Уменьшение общего числа  совершаемых преступлений  на 10 %, уменьшение количества преступлений, совершаемых на улицах и в других общественных местах, на 3,6% по отношению к числу зарегистрированных в 2007г.</t>
  </si>
  <si>
    <t>Относительное сокращение потерь от пожаров на 10-20 %,снижение гибели  и травматизма людей при пожарах в 1,2-1,4 раза, обьеспечение  необходимых условий для укрепления  безопасности, защиты жизни и здоровья населения , имущества граждан и организаций от пожаров.</t>
  </si>
  <si>
    <t xml:space="preserve">Укрепление межведомственного взаимодействия в борьбе с незаконным оборотом наркотиков. 
 создание условий для организации финансового обеспечения проведения физкультурно-оздоровительных  и культурно - досуговых  мероприятий для молодежи и подростков. 
</t>
  </si>
  <si>
    <t>Удовлетворение  спроса населения в качественных товарах и услугах.</t>
  </si>
  <si>
    <t>Цель 5.3.Улучшение состояния окружающей среды</t>
  </si>
  <si>
    <t>Обеспечение соответствия региональных и межмуниципальных автодорог нормативным требованиям; обеспечение устойчивого функционирования автомобильных дорог регионального и межмуниципального значения</t>
  </si>
  <si>
    <t>ОАО "Мегафон", Алтайское региональное отделение</t>
  </si>
  <si>
    <t>Строительство башни сотовой связи</t>
  </si>
  <si>
    <t>Расширение действующей пекарни</t>
  </si>
  <si>
    <t>Индивидуальный предприниматель Бетхер А.А.</t>
  </si>
  <si>
    <t>Строительство завода по переработке вторсырья (пищевой пластик).</t>
  </si>
  <si>
    <t>ООО "Строй-Трейд"</t>
  </si>
  <si>
    <t>Расширение действующего производства по выпуску крупы</t>
  </si>
  <si>
    <t>Увеличение производства хлеба и хлебобулочных изделий на 20 %, открытие  10 новых рабочих мест.</t>
  </si>
  <si>
    <t>Переработка 1,5 тонн вторсырья в месяц, открытие  16 новых рабочих мест.</t>
  </si>
  <si>
    <t>Увеличение объемов производства крупы и расширение ассортимента выпускаемых изделий, открытие  30 новых рабочих мест.</t>
  </si>
  <si>
    <t>ООО "Поспелихинский крупяной двор"</t>
  </si>
  <si>
    <t>План</t>
  </si>
  <si>
    <t>МЦП "Улучшение условий и охраны труда в Поспелихинском районе " на 2007-2009 и 2010-2012 годы</t>
  </si>
  <si>
    <t xml:space="preserve">КЦП "Организация сервисного обслуживания, восстановление и приобретение медицинской техники для учреждений здравоохранения Алтайского края" на 2007-2011 годы.
</t>
  </si>
  <si>
    <t>КЦП «Переподготовка и повышение квалификации медицинских работников»  на 2007-2011 годы, прочие</t>
  </si>
  <si>
    <t>КЦП «Подготовка квалифицированных рабочих кадров для различных отраслей экономики Алтайского края" на 2008 - 2012 годы, прочие</t>
  </si>
  <si>
    <t>Лечение впервые выявленных больных : госпитализация  больных с МБТ -100%, закрытие полостей распада не менее 65 %.Лечение больных хроническими формами  туберкулеза: Снятие  с бицилярного учета не менее 20 %, клиническое излечение не менее 25 %, Охват флюорографическими осмотрами не 70 % взрослых и подростков.</t>
  </si>
  <si>
    <t>КЦП «Предупреждение заболеваний социального характера и борьба с ними» на 2007-2011 годы, прочие</t>
  </si>
  <si>
    <t xml:space="preserve"> ВЦП "Развитие футбола в Алтайском крае " на 2009-2011 годы".
</t>
  </si>
  <si>
    <t xml:space="preserve">КЦП "Развитие физической культуры и спорта  в Алтайском крае" на 2009-2011 годы".
</t>
  </si>
  <si>
    <t xml:space="preserve">Цель 5.1. Достижение высокого уровня надежности и устойчивости функционирования жилищно-коммунального комплекса муниципального образования.
</t>
  </si>
  <si>
    <t>Приоритет 5: Расширение доступности транспортной и коммуникационной  инфраструктуры, обеспечение потребителей жилищно-коммунальными нормативного качества, за счет надежности функционирования ЖКХ,  обеспечение личной безопасности граждан</t>
  </si>
  <si>
    <t>Цель 5.2.1Повышение  уровня  обслуживания  пассажиров  при удовлетворении спроса   населения на перевозки.</t>
  </si>
  <si>
    <t>Цель 5.2.2.Удовлетворение потребности населения и организаций в различных видах связи.</t>
  </si>
  <si>
    <t>Цель 5.3.Обеспечение высокого уровня личной безопасности граждан, безопасности  дорожного движения, безопасности  деятельности хозяйствующих субъектов.</t>
  </si>
  <si>
    <t>Реконструкция центральной площади уличной дорожно сети  в с. Поспелиха</t>
  </si>
  <si>
    <t xml:space="preserve">Улучшение качества телевещания. Расширение зоны обслуживания абонентов  сотовой связи </t>
  </si>
  <si>
    <t xml:space="preserve">КЦП «Профилактика преступлений и иных правонарушений в Алтайском крае" на 2009 - 2012 годы", </t>
  </si>
  <si>
    <t xml:space="preserve">КЦП «Социальная профилактика  правонарушений несовершеннолетниих  в Алтайском крае" на 2009 - 2011 годы", </t>
  </si>
  <si>
    <t>ВЦП  "О государственной  поддержке  малого  и среднего предпринимательства в Алтайском края на 2008-2010 годы "</t>
  </si>
  <si>
    <t xml:space="preserve">Обновление автотранспортных средств, используемых для обеспечения транспортного  обслуживания населения муниципальных образований; коммунальной техники, снижение  эксплуатационных затрат на ремонт  и  обслуживание  автотранспортных средств и коммунальной  техники </t>
  </si>
  <si>
    <t>Адресная инвестиционная программа -субсидии на развитие социальной и инженерной инфраструктуры  муниципальных образований (объекты коммунального хозяйства)</t>
  </si>
  <si>
    <t>КЦП "Снижение рисков и смягчение  последствий  черезвычайных  ситуаций природного и техногенного характера Алтайского края на 2005- 2010 годы"</t>
  </si>
  <si>
    <t>Приведение технологического оборудования школьных столовых в соответствие с современными требованиями, внедрение новых технологий производства продукции питания и методов обслуживания школьников; улучшение качества питания школьников по микробиологическим показателям с, обеспечение его безопасности и сбалансированности, предоставление горячего питания 100%  учащихся</t>
  </si>
  <si>
    <t>ВЦП "Программа развитие образования на 2008-2010 годы"</t>
  </si>
  <si>
    <t>Приоритет 1. Стабилизация ситуации на рынке труда и занятости</t>
  </si>
  <si>
    <t xml:space="preserve">Цель 1.1.Достижение сбалансированности спроса и предложения  рабочей силы на рынке труда и повышение занятости экономически активного населения.  </t>
  </si>
  <si>
    <r>
      <t>Приоритет 2: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Решение проблем социально незащищенных граждан, снижение численности  нуждающихся в социальной поддержке</t>
    </r>
  </si>
  <si>
    <t>Цель 2.1 Обеспечение роста реальных доходов малоимущих граждан и малоимущих семей с детьми</t>
  </si>
  <si>
    <r>
      <t>Приоритет 3: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Обеспечение доступности  качественной  квалифицированной лечебно-профилактической помощи, повышение  качества  общего образования и обеспечение населения  основными видами социальных услуг, обеспечение безопасности населения</t>
    </r>
  </si>
  <si>
    <t>Цель 3.1 Укрепление и сохранение здоровья населения, повышение рождаемости, предупреждение преждевременной смертности и инвалидности за счет повышения доступности и качества предоставляемых медицинских услуг.</t>
  </si>
  <si>
    <t>Цель 3.2.Обеспечение условий для удовлетворения потребностей граждан, общества и рынка труда в качественном образовании путем внедрения новых механизмов регулирования происходящих изменений в районной системе образования, обновления структуры и содержания образования, реализации образовательных программ, поддержки существующей системы непрерывного образования</t>
  </si>
  <si>
    <t xml:space="preserve">Цель 3.4: Создание оптимальных условий для развития массовой физической культуры и спорта. </t>
  </si>
  <si>
    <t>Администрация сельсовета</t>
  </si>
  <si>
    <t xml:space="preserve">Цель  6.1 Формирование эффективного, динамично развивающегося промышленного производства на базе имеющегося производственного,  ресурсного и трудового потенциала муниципального образования, создание дополнительных рабочих мест, повышение налогооблагаемой базы. </t>
  </si>
  <si>
    <t>Цели: 6.2. Удовлетворение покупательского спроса населения в качественных товарах и услугах</t>
  </si>
  <si>
    <t>мероприятий программы социально-экономического развития Поспелихинского Центрального сельсовета на 2008-2012 годы</t>
  </si>
  <si>
    <t>КГУ ЦЗН Поспелихинского района, отдел по труду Администрации района, предприятия и организации сельсовета.</t>
  </si>
  <si>
    <t xml:space="preserve">Содействие трудоустройства незанятых инвалидов, родителей  воспитывающих  детей-инвалидов, многодетных семей- одна семья, организация самозанятости 10 безработных граждан и стимулирование создания ими дополнительных рабочих мест для обеспечения работой 25 безработных граждан, профессиональная  переподготовка 2 врачей в соответствии с программой модернизации здравоохранения Алтайского края,   профессиональная переподготовка и повышение квалификации 3 женщин, находящихся в отпуске по уходу за ребенком  до 3 лет, планируемых  возвращение к трудовой деятельности, стажировка 7 выпускников образовательных учреждений в целях  приобретения ими опыта работы. </t>
  </si>
  <si>
    <t>Отдел по труду Администрации района, предприятия и организации сельсовета.</t>
  </si>
  <si>
    <t>Укрепление кадрового потенциала  в организациях и на предприятиях сельсовета</t>
  </si>
  <si>
    <t>К 2012 году:                                          -  в 30 организациях завершить проведение   аттестации рабочих мест по условиям труда ;                 - увеличить кличество руководителей и срециалистов, прошедших  обучение по охране труда  до 140 человек;                              -сократить пострадавших на производстве  до 2,9 человек в расчете  1000 человек, занятых в экономике.</t>
  </si>
  <si>
    <t>Повышение образовательного уровня муниципальных служащих и работников муниципальных учреждений, овладение новыми организационными и информационными технологиями, необходимыми  для реализации  функций муниципального регулирования социально-экономических процессов , и как следствие, повышение результативности  муницпального управления.</t>
  </si>
  <si>
    <t xml:space="preserve">1. Ежегодная социальная поддержка в денежной или натуральной форме более 3,5 тыс. малоимущим гражданам, позволяет повысить  доход до прожиточного минимума; Оптимизация расходов на выплату субсидий; Ежегодное оздоровление 9 процентов детей из семей, 
находящихся в трудной жизненной ситуации за счет 
      средств федерального бюджета
</t>
  </si>
  <si>
    <t xml:space="preserve">Повышение к 2012 г. доходов отдельных категорий граждан до уровня прожиточного минимума </t>
  </si>
  <si>
    <t>Ремонт  зданий общеобразовательных школ сельсовета</t>
  </si>
  <si>
    <t>Цель 3.3. Сохранение и развитие культурного потенциала сельсовета, создание оптимальных материальных и организационных условий для обеспечения населения услугами организаций культуры.</t>
  </si>
  <si>
    <t xml:space="preserve">К 2012 году привлечь насиление сельсовета к  систематическим занятиям физической культурой и спортом; увеличить количество спортивных сооружений
</t>
  </si>
  <si>
    <t xml:space="preserve"> построить  на территории сельсовета простейшие плоскостные спортивные сооружения для детей и подростков.</t>
  </si>
  <si>
    <t>Цель 4.1. Улучшение жилищных условий населения сельсовета, с целью создания благоприятных условий для рождения детей.</t>
  </si>
  <si>
    <t>Администрации района и сельсовета</t>
  </si>
  <si>
    <t xml:space="preserve">Улучшение жилищных условий  сельских семей; </t>
  </si>
  <si>
    <t xml:space="preserve">Обеспечение жильем молодых семей и молодых специалистов; </t>
  </si>
  <si>
    <t>Улучшение жилищных условий  молодых семей за счет  предоставления молодым семьям субсидий на строительство и  приобретение жилья</t>
  </si>
  <si>
    <t xml:space="preserve">Обеспечить к 2012 году объем ввода в эксплуатацию жилья за счет всех источников финансирования </t>
  </si>
  <si>
    <t>Создание  условий полной пожарной безопасности учреждений культуры и образования сельсовета.</t>
  </si>
  <si>
    <t>Оформление земельных участков, предназначенных для хранения твердых бытовых отходов</t>
  </si>
  <si>
    <r>
      <t>Цель  6.3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</t>
    </r>
    <r>
      <rPr>
        <sz val="12"/>
        <rFont val="Times New Roman"/>
        <family val="1"/>
      </rPr>
      <t>оздание благоприятных условий для развития малого предпринимательства, увеличения на его основе налоговых доходов бюджета поселения, повышение занятости</t>
    </r>
  </si>
  <si>
    <t>7.1. Совершенствование взаимодействия и координации работы органов местного самоуправления муниципального образования Поспелихинский район с органами местного самоуправления   сельских поселений.</t>
  </si>
  <si>
    <t>Государственная инспекция безопасности  дорожного движения Отдела внутренних дел Поспелихинского района; 
комитет по образованию Администрации района</t>
  </si>
  <si>
    <t>Снижение  количества  погибших  в дорожно-транспортных происшествиях, обеспечение внедрения на стационарных постах дорожно-патрульной службы современных контрольно-измерительных  приборов. Уменьшение детского дорожно-транспортного травматизма.</t>
  </si>
  <si>
    <t>72.2</t>
  </si>
  <si>
    <t>72.3</t>
  </si>
  <si>
    <t>72.4</t>
  </si>
  <si>
    <t>72.5</t>
  </si>
  <si>
    <t>72.6</t>
  </si>
  <si>
    <t>72.7</t>
  </si>
  <si>
    <t>72.8</t>
  </si>
  <si>
    <t>72.9</t>
  </si>
  <si>
    <t>72.10.</t>
  </si>
  <si>
    <t>72.11</t>
  </si>
  <si>
    <t>72.12</t>
  </si>
  <si>
    <t>ЗАО "Енисейтелеком", Алтайский филиал</t>
  </si>
  <si>
    <t>к Комплексной Программе социально-</t>
  </si>
  <si>
    <t>экономического развития муниципаль-</t>
  </si>
  <si>
    <t>ного образования Поспелихинский</t>
  </si>
  <si>
    <t>Центральный сельсовет на 2008-2012</t>
  </si>
  <si>
    <t>годы в новой редакции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</si>
</sst>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0"/>
    <numFmt numFmtId="187" formatCode="0.00000"/>
    <numFmt numFmtId="188" formatCode="0.0000"/>
    <numFmt numFmtId="189" formatCode="0.0000000"/>
    <numFmt numFmtId="190" formatCode="0.00000000"/>
  </numFmts>
  <fonts count="26">
    <font>
      <sz val="10"/>
      <name val="Arial"/>
      <family val="0"/>
    </font>
    <font>
      <sz val="9"/>
      <name val="Times New Roman"/>
      <family val="1"/>
    </font>
    <font>
      <sz val="11"/>
      <name val="Bookman Old Styl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Bookman Old Styl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1" xfId="23" applyNumberFormat="1" applyFont="1" applyFill="1" applyBorder="1" applyAlignment="1">
      <alignment horizontal="center" vertical="top" wrapText="1"/>
    </xf>
    <xf numFmtId="2" fontId="7" fillId="0" borderId="1" xfId="23" applyNumberFormat="1" applyFont="1" applyFill="1" applyBorder="1" applyAlignment="1">
      <alignment horizontal="center" vertical="top" wrapText="1"/>
    </xf>
    <xf numFmtId="2" fontId="8" fillId="0" borderId="1" xfId="23" applyNumberFormat="1" applyFont="1" applyFill="1" applyBorder="1" applyAlignment="1">
      <alignment horizontal="center" vertical="top" wrapText="1"/>
    </xf>
    <xf numFmtId="2" fontId="1" fillId="0" borderId="1" xfId="23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23" applyNumberFormat="1" applyFont="1" applyFill="1" applyBorder="1" applyAlignment="1">
      <alignment horizontal="centerContinuous" vertical="top" wrapText="1"/>
    </xf>
    <xf numFmtId="0" fontId="8" fillId="0" borderId="1" xfId="19" applyNumberFormat="1" applyFont="1" applyFill="1" applyBorder="1" applyAlignment="1">
      <alignment horizontal="centerContinuous" vertical="top" wrapText="1"/>
      <protection/>
    </xf>
    <xf numFmtId="0" fontId="1" fillId="0" borderId="1" xfId="19" applyNumberFormat="1" applyFont="1" applyFill="1" applyBorder="1" applyAlignment="1">
      <alignment horizontal="centerContinuous" vertical="top" wrapText="1"/>
      <protection/>
    </xf>
    <xf numFmtId="2" fontId="8" fillId="0" borderId="1" xfId="23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23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/>
    </xf>
    <xf numFmtId="2" fontId="9" fillId="0" borderId="1" xfId="23" applyNumberFormat="1" applyFont="1" applyFill="1" applyBorder="1" applyAlignment="1">
      <alignment horizontal="center" vertical="top" wrapText="1"/>
    </xf>
    <xf numFmtId="0" fontId="10" fillId="0" borderId="1" xfId="23" applyNumberFormat="1" applyFont="1" applyFill="1" applyBorder="1" applyAlignment="1">
      <alignment horizontal="center" vertical="top" wrapText="1"/>
    </xf>
    <xf numFmtId="2" fontId="10" fillId="0" borderId="1" xfId="23" applyNumberFormat="1" applyFont="1" applyFill="1" applyBorder="1" applyAlignment="1">
      <alignment horizontal="center" vertical="top" wrapText="1"/>
    </xf>
    <xf numFmtId="2" fontId="1" fillId="0" borderId="1" xfId="19" applyNumberFormat="1" applyFont="1" applyFill="1" applyBorder="1" applyAlignment="1">
      <alignment horizontal="center" vertical="top" wrapText="1"/>
      <protection/>
    </xf>
    <xf numFmtId="2" fontId="9" fillId="0" borderId="1" xfId="23" applyNumberFormat="1" applyFont="1" applyFill="1" applyBorder="1" applyAlignment="1">
      <alignment horizontal="center" vertical="center" textRotation="90" wrapText="1"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23" applyNumberFormat="1" applyFont="1" applyFill="1" applyBorder="1" applyAlignment="1">
      <alignment horizontal="center" vertical="top" wrapText="1"/>
    </xf>
    <xf numFmtId="0" fontId="9" fillId="0" borderId="1" xfId="23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/>
    </xf>
    <xf numFmtId="2" fontId="13" fillId="0" borderId="1" xfId="23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1" fontId="1" fillId="0" borderId="1" xfId="23" applyNumberFormat="1" applyFont="1" applyFill="1" applyBorder="1" applyAlignment="1">
      <alignment horizontal="center" vertical="center" wrapText="1"/>
    </xf>
    <xf numFmtId="1" fontId="8" fillId="0" borderId="1" xfId="23" applyNumberFormat="1" applyFont="1" applyFill="1" applyBorder="1" applyAlignment="1">
      <alignment horizontal="center" vertical="center" wrapText="1"/>
    </xf>
    <xf numFmtId="2" fontId="1" fillId="0" borderId="1" xfId="2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23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9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8" fillId="0" borderId="1" xfId="23" applyNumberFormat="1" applyFont="1" applyFill="1" applyBorder="1" applyAlignment="1">
      <alignment horizontal="centerContinuous" vertical="top" wrapText="1"/>
    </xf>
    <xf numFmtId="2" fontId="8" fillId="0" borderId="1" xfId="19" applyNumberFormat="1" applyFont="1" applyFill="1" applyBorder="1" applyAlignment="1">
      <alignment horizontal="centerContinuous" vertical="top" wrapText="1"/>
      <protection/>
    </xf>
    <xf numFmtId="2" fontId="8" fillId="0" borderId="1" xfId="23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top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1" xfId="23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2" fontId="9" fillId="0" borderId="1" xfId="23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/>
    </xf>
    <xf numFmtId="2" fontId="1" fillId="0" borderId="1" xfId="23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justify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justify" wrapText="1"/>
    </xf>
    <xf numFmtId="1" fontId="1" fillId="0" borderId="1" xfId="23" applyNumberFormat="1" applyFont="1" applyFill="1" applyBorder="1" applyAlignment="1">
      <alignment horizontal="center" vertical="justify" wrapText="1"/>
    </xf>
    <xf numFmtId="2" fontId="7" fillId="0" borderId="1" xfId="23" applyNumberFormat="1" applyFont="1" applyFill="1" applyBorder="1" applyAlignment="1">
      <alignment horizontal="center" vertical="justify" wrapText="1"/>
    </xf>
    <xf numFmtId="2" fontId="1" fillId="0" borderId="1" xfId="23" applyNumberFormat="1" applyFont="1" applyFill="1" applyBorder="1" applyAlignment="1">
      <alignment horizontal="center" vertical="justify" wrapText="1"/>
    </xf>
    <xf numFmtId="0" fontId="0" fillId="0" borderId="3" xfId="0" applyBorder="1" applyAlignment="1">
      <alignment/>
    </xf>
    <xf numFmtId="2" fontId="24" fillId="0" borderId="4" xfId="23" applyNumberFormat="1" applyFont="1" applyFill="1" applyBorder="1" applyAlignment="1">
      <alignment horizontal="center" vertical="center" wrapText="1"/>
    </xf>
    <xf numFmtId="2" fontId="24" fillId="0" borderId="5" xfId="23" applyNumberFormat="1" applyFont="1" applyFill="1" applyBorder="1" applyAlignment="1">
      <alignment horizontal="center" vertical="center" wrapText="1"/>
    </xf>
    <xf numFmtId="2" fontId="7" fillId="0" borderId="6" xfId="23" applyNumberFormat="1" applyFont="1" applyFill="1" applyBorder="1" applyAlignment="1">
      <alignment horizontal="center" vertical="top" wrapText="1"/>
    </xf>
    <xf numFmtId="2" fontId="7" fillId="0" borderId="4" xfId="23" applyNumberFormat="1" applyFont="1" applyFill="1" applyBorder="1" applyAlignment="1">
      <alignment horizontal="center" vertical="top" wrapText="1"/>
    </xf>
    <xf numFmtId="2" fontId="7" fillId="0" borderId="5" xfId="23" applyNumberFormat="1" applyFont="1" applyFill="1" applyBorder="1" applyAlignment="1">
      <alignment horizontal="center" vertical="top" wrapText="1"/>
    </xf>
    <xf numFmtId="2" fontId="24" fillId="0" borderId="6" xfId="23" applyNumberFormat="1" applyFont="1" applyFill="1" applyBorder="1" applyAlignment="1">
      <alignment horizontal="center" vertical="center" wrapText="1"/>
    </xf>
    <xf numFmtId="1" fontId="8" fillId="0" borderId="4" xfId="23" applyNumberFormat="1" applyFont="1" applyFill="1" applyBorder="1" applyAlignment="1">
      <alignment horizontal="center" vertical="center" wrapText="1"/>
    </xf>
    <xf numFmtId="1" fontId="8" fillId="0" borderId="5" xfId="23" applyNumberFormat="1" applyFont="1" applyFill="1" applyBorder="1" applyAlignment="1">
      <alignment horizontal="center" vertical="center" wrapText="1"/>
    </xf>
    <xf numFmtId="1" fontId="1" fillId="0" borderId="6" xfId="23" applyNumberFormat="1" applyFont="1" applyFill="1" applyBorder="1" applyAlignment="1">
      <alignment horizontal="center" vertical="center" wrapText="1"/>
    </xf>
    <xf numFmtId="1" fontId="1" fillId="0" borderId="4" xfId="23" applyNumberFormat="1" applyFont="1" applyFill="1" applyBorder="1" applyAlignment="1">
      <alignment horizontal="center" vertical="center" wrapText="1"/>
    </xf>
    <xf numFmtId="1" fontId="1" fillId="0" borderId="5" xfId="23" applyNumberFormat="1" applyFont="1" applyFill="1" applyBorder="1" applyAlignment="1">
      <alignment horizontal="center" vertical="center" wrapText="1"/>
    </xf>
    <xf numFmtId="1" fontId="1" fillId="0" borderId="6" xfId="23" applyNumberFormat="1" applyFont="1" applyFill="1" applyBorder="1" applyAlignment="1">
      <alignment horizontal="center" vertical="justify" wrapText="1"/>
    </xf>
    <xf numFmtId="1" fontId="1" fillId="0" borderId="4" xfId="23" applyNumberFormat="1" applyFont="1" applyFill="1" applyBorder="1" applyAlignment="1">
      <alignment horizontal="center" vertical="justify" wrapText="1"/>
    </xf>
    <xf numFmtId="1" fontId="1" fillId="0" borderId="5" xfId="23" applyNumberFormat="1" applyFont="1" applyFill="1" applyBorder="1" applyAlignment="1">
      <alignment horizontal="center" vertical="justify" wrapText="1"/>
    </xf>
    <xf numFmtId="2" fontId="1" fillId="0" borderId="6" xfId="23" applyNumberFormat="1" applyFont="1" applyFill="1" applyBorder="1" applyAlignment="1">
      <alignment horizontal="center" vertical="justify" wrapText="1"/>
    </xf>
    <xf numFmtId="2" fontId="1" fillId="0" borderId="4" xfId="23" applyNumberFormat="1" applyFont="1" applyFill="1" applyBorder="1" applyAlignment="1">
      <alignment horizontal="center" vertical="justify" wrapText="1"/>
    </xf>
    <xf numFmtId="2" fontId="1" fillId="0" borderId="5" xfId="23" applyNumberFormat="1" applyFont="1" applyFill="1" applyBorder="1" applyAlignment="1">
      <alignment horizontal="center" vertical="justify" wrapText="1"/>
    </xf>
    <xf numFmtId="1" fontId="1" fillId="0" borderId="6" xfId="23" applyNumberFormat="1" applyFont="1" applyFill="1" applyBorder="1" applyAlignment="1">
      <alignment horizontal="center" vertical="top" wrapText="1"/>
    </xf>
    <xf numFmtId="1" fontId="1" fillId="0" borderId="4" xfId="23" applyNumberFormat="1" applyFont="1" applyFill="1" applyBorder="1" applyAlignment="1">
      <alignment horizontal="center" vertical="top" wrapText="1"/>
    </xf>
    <xf numFmtId="1" fontId="1" fillId="0" borderId="5" xfId="23" applyNumberFormat="1" applyFont="1" applyFill="1" applyBorder="1" applyAlignment="1">
      <alignment horizontal="center" vertical="top" wrapText="1"/>
    </xf>
    <xf numFmtId="2" fontId="7" fillId="0" borderId="6" xfId="23" applyNumberFormat="1" applyFont="1" applyFill="1" applyBorder="1" applyAlignment="1">
      <alignment horizontal="center" vertical="justify" wrapText="1"/>
    </xf>
    <xf numFmtId="2" fontId="7" fillId="0" borderId="4" xfId="23" applyNumberFormat="1" applyFont="1" applyFill="1" applyBorder="1" applyAlignment="1">
      <alignment horizontal="center" vertical="justify" wrapText="1"/>
    </xf>
    <xf numFmtId="2" fontId="7" fillId="0" borderId="5" xfId="23" applyNumberFormat="1" applyFont="1" applyFill="1" applyBorder="1" applyAlignment="1">
      <alignment horizontal="center" vertical="justify" wrapText="1"/>
    </xf>
    <xf numFmtId="1" fontId="8" fillId="0" borderId="6" xfId="23" applyNumberFormat="1" applyFont="1" applyFill="1" applyBorder="1" applyAlignment="1">
      <alignment horizontal="center" vertical="center" wrapText="1"/>
    </xf>
    <xf numFmtId="2" fontId="8" fillId="0" borderId="6" xfId="23" applyNumberFormat="1" applyFont="1" applyFill="1" applyBorder="1" applyAlignment="1">
      <alignment horizontal="center" vertical="center" wrapText="1"/>
    </xf>
    <xf numFmtId="2" fontId="8" fillId="0" borderId="4" xfId="23" applyNumberFormat="1" applyFont="1" applyFill="1" applyBorder="1" applyAlignment="1">
      <alignment horizontal="center" vertical="center" wrapText="1"/>
    </xf>
    <xf numFmtId="2" fontId="8" fillId="0" borderId="5" xfId="23" applyNumberFormat="1" applyFont="1" applyFill="1" applyBorder="1" applyAlignment="1">
      <alignment horizontal="center" vertical="center" wrapText="1"/>
    </xf>
    <xf numFmtId="0" fontId="1" fillId="0" borderId="6" xfId="19" applyFont="1" applyFill="1" applyBorder="1" applyAlignment="1">
      <alignment horizontal="center" vertical="top" wrapText="1"/>
      <protection/>
    </xf>
    <xf numFmtId="0" fontId="1" fillId="0" borderId="4" xfId="19" applyFont="1" applyFill="1" applyBorder="1" applyAlignment="1">
      <alignment horizontal="center" vertical="top" wrapText="1"/>
      <protection/>
    </xf>
    <xf numFmtId="0" fontId="1" fillId="0" borderId="5" xfId="19" applyFont="1" applyFill="1" applyBorder="1" applyAlignment="1">
      <alignment horizontal="center" vertical="top" wrapText="1"/>
      <protection/>
    </xf>
    <xf numFmtId="0" fontId="1" fillId="0" borderId="6" xfId="23" applyNumberFormat="1" applyFont="1" applyFill="1" applyBorder="1" applyAlignment="1">
      <alignment horizontal="center" vertical="top" wrapText="1"/>
    </xf>
    <xf numFmtId="0" fontId="1" fillId="0" borderId="4" xfId="23" applyNumberFormat="1" applyFont="1" applyFill="1" applyBorder="1" applyAlignment="1">
      <alignment horizontal="center" vertical="top" wrapText="1"/>
    </xf>
    <xf numFmtId="0" fontId="1" fillId="0" borderId="5" xfId="23" applyNumberFormat="1" applyFont="1" applyFill="1" applyBorder="1" applyAlignment="1">
      <alignment horizontal="center" vertical="top" wrapText="1"/>
    </xf>
    <xf numFmtId="0" fontId="8" fillId="0" borderId="6" xfId="19" applyNumberFormat="1" applyFont="1" applyFill="1" applyBorder="1" applyAlignment="1">
      <alignment horizontal="center" vertical="top" wrapText="1"/>
      <protection/>
    </xf>
    <xf numFmtId="0" fontId="8" fillId="0" borderId="4" xfId="19" applyNumberFormat="1" applyFont="1" applyFill="1" applyBorder="1" applyAlignment="1">
      <alignment horizontal="center" vertical="top" wrapText="1"/>
      <protection/>
    </xf>
    <xf numFmtId="0" fontId="8" fillId="0" borderId="5" xfId="19" applyNumberFormat="1" applyFont="1" applyFill="1" applyBorder="1" applyAlignment="1">
      <alignment horizontal="center" vertical="top" wrapText="1"/>
      <protection/>
    </xf>
    <xf numFmtId="2" fontId="8" fillId="0" borderId="6" xfId="19" applyNumberFormat="1" applyFont="1" applyFill="1" applyBorder="1" applyAlignment="1">
      <alignment horizontal="center" vertical="top" wrapText="1"/>
      <protection/>
    </xf>
    <xf numFmtId="2" fontId="8" fillId="0" borderId="4" xfId="19" applyNumberFormat="1" applyFont="1" applyFill="1" applyBorder="1" applyAlignment="1">
      <alignment horizontal="center" vertical="top" wrapText="1"/>
      <protection/>
    </xf>
    <xf numFmtId="2" fontId="8" fillId="0" borderId="5" xfId="19" applyNumberFormat="1" applyFont="1" applyFill="1" applyBorder="1" applyAlignment="1">
      <alignment horizontal="center" vertical="top" wrapText="1"/>
      <protection/>
    </xf>
    <xf numFmtId="2" fontId="7" fillId="0" borderId="6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24" fillId="0" borderId="6" xfId="23" applyNumberFormat="1" applyFont="1" applyFill="1" applyBorder="1" applyAlignment="1">
      <alignment horizontal="center" vertical="top" wrapText="1"/>
    </xf>
    <xf numFmtId="2" fontId="24" fillId="0" borderId="4" xfId="23" applyNumberFormat="1" applyFont="1" applyFill="1" applyBorder="1" applyAlignment="1">
      <alignment horizontal="center" vertical="top" wrapText="1"/>
    </xf>
    <xf numFmtId="2" fontId="24" fillId="0" borderId="5" xfId="23" applyNumberFormat="1" applyFont="1" applyFill="1" applyBorder="1" applyAlignment="1">
      <alignment horizontal="center" vertical="top" wrapText="1"/>
    </xf>
    <xf numFmtId="2" fontId="1" fillId="0" borderId="6" xfId="19" applyNumberFormat="1" applyFont="1" applyFill="1" applyBorder="1" applyAlignment="1">
      <alignment horizontal="center" vertical="top" wrapText="1"/>
      <protection/>
    </xf>
    <xf numFmtId="2" fontId="1" fillId="0" borderId="4" xfId="19" applyNumberFormat="1" applyFont="1" applyFill="1" applyBorder="1" applyAlignment="1">
      <alignment horizontal="center" vertical="top" wrapText="1"/>
      <protection/>
    </xf>
    <xf numFmtId="2" fontId="1" fillId="0" borderId="5" xfId="19" applyNumberFormat="1" applyFont="1" applyFill="1" applyBorder="1" applyAlignment="1">
      <alignment horizontal="center" vertical="top" wrapText="1"/>
      <protection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2" fontId="8" fillId="0" borderId="6" xfId="23" applyNumberFormat="1" applyFont="1" applyFill="1" applyBorder="1" applyAlignment="1">
      <alignment horizontal="center" vertical="top" wrapText="1"/>
    </xf>
    <xf numFmtId="2" fontId="8" fillId="0" borderId="4" xfId="23" applyNumberFormat="1" applyFont="1" applyFill="1" applyBorder="1" applyAlignment="1">
      <alignment horizontal="center" vertical="top" wrapText="1"/>
    </xf>
    <xf numFmtId="2" fontId="8" fillId="0" borderId="5" xfId="23" applyNumberFormat="1" applyFont="1" applyFill="1" applyBorder="1" applyAlignment="1">
      <alignment horizontal="center" vertical="top" wrapText="1"/>
    </xf>
    <xf numFmtId="1" fontId="1" fillId="0" borderId="1" xfId="23" applyNumberFormat="1" applyFont="1" applyFill="1" applyBorder="1" applyAlignment="1">
      <alignment horizontal="center" vertical="center" wrapText="1"/>
    </xf>
    <xf numFmtId="1" fontId="1" fillId="0" borderId="1" xfId="2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wrapText="1"/>
    </xf>
    <xf numFmtId="1" fontId="1" fillId="0" borderId="1" xfId="23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9" applyFont="1" applyFill="1" applyBorder="1" applyAlignment="1">
      <alignment horizontal="center" vertical="top" wrapText="1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19" applyFont="1" applyFill="1" applyBorder="1" applyAlignment="1">
      <alignment vertical="top" wrapText="1"/>
      <protection/>
    </xf>
    <xf numFmtId="0" fontId="14" fillId="0" borderId="1" xfId="19" applyFont="1" applyFill="1" applyBorder="1" applyAlignment="1">
      <alignment horizontal="left" vertical="top"/>
      <protection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23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wrapText="1"/>
    </xf>
    <xf numFmtId="0" fontId="16" fillId="0" borderId="1" xfId="19" applyFont="1" applyFill="1" applyBorder="1" applyAlignment="1">
      <alignment horizontal="center" vertical="top"/>
      <protection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23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3" fillId="0" borderId="0" xfId="19" applyFont="1" applyFill="1" applyBorder="1" applyAlignment="1">
      <alignment horizontal="left" vertical="top"/>
      <protection/>
    </xf>
    <xf numFmtId="0" fontId="21" fillId="0" borderId="0" xfId="19" applyFont="1" applyFill="1" applyBorder="1" applyAlignment="1">
      <alignment horizontal="left" vertical="top"/>
      <protection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2" fillId="0" borderId="1" xfId="23" applyNumberFormat="1" applyFont="1" applyFill="1" applyBorder="1" applyAlignment="1">
      <alignment horizontal="center" vertical="top" wrapText="1"/>
    </xf>
    <xf numFmtId="0" fontId="1" fillId="0" borderId="1" xfId="19" applyNumberFormat="1" applyFont="1" applyFill="1" applyBorder="1" applyAlignment="1">
      <alignment horizontal="center" vertical="top" wrapText="1"/>
      <protection/>
    </xf>
    <xf numFmtId="0" fontId="1" fillId="0" borderId="1" xfId="19" applyFont="1" applyFill="1" applyBorder="1" applyAlignment="1">
      <alignment horizontal="left" vertical="top"/>
      <protection/>
    </xf>
    <xf numFmtId="0" fontId="9" fillId="0" borderId="1" xfId="19" applyFont="1" applyFill="1" applyBorder="1" applyAlignment="1">
      <alignment horizontal="center" vertical="top"/>
      <protection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left"/>
    </xf>
    <xf numFmtId="0" fontId="9" fillId="0" borderId="1" xfId="19" applyFont="1" applyFill="1" applyBorder="1" applyAlignment="1">
      <alignment horizontal="left" vertical="top"/>
      <protection/>
    </xf>
    <xf numFmtId="0" fontId="0" fillId="0" borderId="1" xfId="0" applyFill="1" applyBorder="1" applyAlignment="1">
      <alignment/>
    </xf>
    <xf numFmtId="0" fontId="1" fillId="0" borderId="6" xfId="19" applyNumberFormat="1" applyFont="1" applyFill="1" applyBorder="1" applyAlignment="1">
      <alignment horizontal="center" vertical="top" wrapText="1"/>
      <protection/>
    </xf>
    <xf numFmtId="0" fontId="1" fillId="0" borderId="4" xfId="19" applyNumberFormat="1" applyFont="1" applyFill="1" applyBorder="1" applyAlignment="1">
      <alignment horizontal="center" vertical="top" wrapText="1"/>
      <protection/>
    </xf>
    <xf numFmtId="0" fontId="1" fillId="0" borderId="5" xfId="19" applyNumberFormat="1" applyFont="1" applyFill="1" applyBorder="1" applyAlignment="1">
      <alignment horizontal="center" vertical="top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19" applyFont="1" applyFill="1" applyBorder="1" applyAlignment="1">
      <alignment horizontal="center" vertical="top"/>
      <protection/>
    </xf>
    <xf numFmtId="0" fontId="0" fillId="0" borderId="1" xfId="0" applyFill="1" applyBorder="1" applyAlignment="1">
      <alignment horizontal="center"/>
    </xf>
    <xf numFmtId="0" fontId="1" fillId="0" borderId="1" xfId="19" applyFont="1" applyFill="1" applyBorder="1" applyAlignment="1">
      <alignment horizontal="center" vertical="top"/>
      <protection/>
    </xf>
    <xf numFmtId="0" fontId="1" fillId="0" borderId="1" xfId="23" applyNumberFormat="1" applyFont="1" applyFill="1" applyBorder="1" applyAlignment="1">
      <alignment horizontal="justify" vertical="top" wrapText="1"/>
    </xf>
    <xf numFmtId="2" fontId="1" fillId="0" borderId="6" xfId="23" applyNumberFormat="1" applyFont="1" applyFill="1" applyBorder="1" applyAlignment="1">
      <alignment horizontal="center" vertical="top" wrapText="1"/>
    </xf>
    <xf numFmtId="2" fontId="1" fillId="0" borderId="5" xfId="23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wrapText="1"/>
    </xf>
    <xf numFmtId="0" fontId="16" fillId="0" borderId="1" xfId="19" applyFont="1" applyFill="1" applyBorder="1" applyAlignment="1">
      <alignment horizontal="left" vertical="top"/>
      <protection/>
    </xf>
    <xf numFmtId="0" fontId="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23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wrapText="1"/>
    </xf>
    <xf numFmtId="0" fontId="9" fillId="0" borderId="1" xfId="23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11" fillId="0" borderId="1" xfId="19" applyFont="1" applyFill="1" applyBorder="1" applyAlignment="1">
      <alignment horizontal="left" vertical="top"/>
      <protection/>
    </xf>
    <xf numFmtId="0" fontId="11" fillId="0" borderId="1" xfId="0" applyFont="1" applyFill="1" applyBorder="1" applyAlignment="1">
      <alignment horizontal="left" vertical="top"/>
    </xf>
    <xf numFmtId="1" fontId="6" fillId="0" borderId="1" xfId="23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1" xfId="19" applyFont="1" applyFill="1" applyBorder="1" applyAlignment="1">
      <alignment horizontal="left" vertical="top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19" applyFont="1" applyFill="1" applyBorder="1" applyAlignment="1">
      <alignment horizontal="center" vertical="center" wrapText="1"/>
      <protection/>
    </xf>
    <xf numFmtId="1" fontId="9" fillId="0" borderId="1" xfId="23" applyNumberFormat="1" applyFont="1" applyFill="1" applyBorder="1" applyAlignment="1">
      <alignment horizontal="center" vertical="center" textRotation="90" wrapText="1"/>
    </xf>
    <xf numFmtId="0" fontId="9" fillId="0" borderId="6" xfId="23" applyNumberFormat="1" applyFont="1" applyFill="1" applyBorder="1" applyAlignment="1">
      <alignment horizontal="center" vertical="center" wrapText="1"/>
    </xf>
    <xf numFmtId="0" fontId="9" fillId="0" borderId="5" xfId="23" applyNumberFormat="1" applyFont="1" applyFill="1" applyBorder="1" applyAlignment="1">
      <alignment horizontal="center" vertical="center" wrapText="1"/>
    </xf>
    <xf numFmtId="2" fontId="9" fillId="0" borderId="1" xfId="23" applyNumberFormat="1" applyFont="1" applyFill="1" applyBorder="1" applyAlignment="1">
      <alignment horizontal="center" vertical="center" textRotation="90" wrapText="1"/>
    </xf>
    <xf numFmtId="2" fontId="9" fillId="0" borderId="1" xfId="23" applyNumberFormat="1" applyFont="1" applyFill="1" applyBorder="1" applyAlignment="1">
      <alignment horizontal="center" vertical="center" wrapText="1"/>
    </xf>
    <xf numFmtId="2" fontId="9" fillId="0" borderId="1" xfId="23" applyNumberFormat="1" applyFont="1" applyFill="1" applyBorder="1" applyAlignment="1">
      <alignment horizontal="center" vertical="center" textRotation="1" wrapText="1"/>
    </xf>
    <xf numFmtId="0" fontId="11" fillId="0" borderId="1" xfId="0" applyFont="1" applyFill="1" applyBorder="1" applyAlignment="1">
      <alignment horizontal="right" wrapText="1"/>
    </xf>
    <xf numFmtId="0" fontId="17" fillId="0" borderId="1" xfId="19" applyFont="1" applyFill="1" applyBorder="1" applyAlignment="1">
      <alignment horizontal="left" vertical="top"/>
      <protection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19" applyNumberFormat="1" applyFont="1" applyFill="1" applyBorder="1" applyAlignment="1">
      <alignment horizontal="left" vertical="top" wrapText="1"/>
      <protection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C_X" xfId="18"/>
    <cellStyle name="Обычный_fzp_pril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9"/>
  <sheetViews>
    <sheetView tabSelected="1" view="pageBreakPreview" zoomScaleSheetLayoutView="100" workbookViewId="0" topLeftCell="A7">
      <selection activeCell="G6" sqref="G6"/>
    </sheetView>
  </sheetViews>
  <sheetFormatPr defaultColWidth="9.140625" defaultRowHeight="12.75"/>
  <cols>
    <col min="1" max="1" width="4.57421875" style="0" customWidth="1"/>
    <col min="2" max="2" width="27.8515625" style="0" customWidth="1"/>
    <col min="3" max="3" width="7.8515625" style="0" customWidth="1"/>
    <col min="4" max="4" width="11.57421875" style="0" customWidth="1"/>
    <col min="5" max="5" width="10.421875" style="0" customWidth="1"/>
    <col min="6" max="6" width="11.28125" style="0" customWidth="1"/>
    <col min="7" max="7" width="11.00390625" style="0" customWidth="1"/>
    <col min="8" max="8" width="11.57421875" style="0" customWidth="1"/>
    <col min="9" max="9" width="15.28125" style="0" customWidth="1"/>
    <col min="10" max="10" width="25.00390625" style="0" customWidth="1"/>
  </cols>
  <sheetData>
    <row r="1" spans="9:10" ht="15.75">
      <c r="I1" s="154" t="s">
        <v>14</v>
      </c>
      <c r="J1" s="154"/>
    </row>
    <row r="2" spans="9:10" ht="15.75">
      <c r="I2" s="154" t="s">
        <v>249</v>
      </c>
      <c r="J2" s="154"/>
    </row>
    <row r="3" spans="9:10" ht="15.75">
      <c r="I3" s="154" t="s">
        <v>250</v>
      </c>
      <c r="J3" s="154"/>
    </row>
    <row r="4" spans="9:10" ht="15.75">
      <c r="I4" s="154" t="s">
        <v>251</v>
      </c>
      <c r="J4" s="155"/>
    </row>
    <row r="5" spans="9:10" ht="15.75">
      <c r="I5" s="154" t="s">
        <v>252</v>
      </c>
      <c r="J5" s="154"/>
    </row>
    <row r="6" spans="9:10" ht="15.75">
      <c r="I6" s="217" t="s">
        <v>253</v>
      </c>
      <c r="J6" s="217"/>
    </row>
    <row r="7" spans="1:10" ht="13.5" customHeight="1">
      <c r="A7" s="197" t="s">
        <v>85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33.75" customHeight="1">
      <c r="A8" s="199" t="s">
        <v>212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0" ht="12.75">
      <c r="A9" s="200" t="s">
        <v>86</v>
      </c>
      <c r="B9" s="201" t="s">
        <v>87</v>
      </c>
      <c r="C9" s="203" t="s">
        <v>88</v>
      </c>
      <c r="D9" s="203" t="s">
        <v>148</v>
      </c>
      <c r="E9" s="204" t="s">
        <v>89</v>
      </c>
      <c r="F9" s="204"/>
      <c r="G9" s="204"/>
      <c r="H9" s="204"/>
      <c r="I9" s="205" t="s">
        <v>90</v>
      </c>
      <c r="J9" s="205" t="s">
        <v>91</v>
      </c>
    </row>
    <row r="10" spans="1:10" ht="93" customHeight="1">
      <c r="A10" s="200"/>
      <c r="B10" s="202"/>
      <c r="C10" s="203"/>
      <c r="D10" s="203"/>
      <c r="E10" s="17" t="s">
        <v>92</v>
      </c>
      <c r="F10" s="17" t="s">
        <v>93</v>
      </c>
      <c r="G10" s="17" t="s">
        <v>94</v>
      </c>
      <c r="H10" s="17" t="s">
        <v>95</v>
      </c>
      <c r="I10" s="205"/>
      <c r="J10" s="205"/>
    </row>
    <row r="11" spans="1:10" ht="12" customHeight="1">
      <c r="A11" s="18">
        <v>1</v>
      </c>
      <c r="B11" s="19">
        <f>A11+1</f>
        <v>2</v>
      </c>
      <c r="C11" s="19">
        <f>B11+1</f>
        <v>3</v>
      </c>
      <c r="D11" s="19">
        <f>C11+1</f>
        <v>4</v>
      </c>
      <c r="E11" s="19">
        <v>5</v>
      </c>
      <c r="F11" s="19">
        <v>6</v>
      </c>
      <c r="G11" s="19">
        <f>F11+1</f>
        <v>7</v>
      </c>
      <c r="H11" s="19">
        <f>G11+1</f>
        <v>8</v>
      </c>
      <c r="I11" s="19">
        <v>9</v>
      </c>
      <c r="J11" s="20">
        <f>I11+1</f>
        <v>10</v>
      </c>
    </row>
    <row r="12" spans="1:10" ht="13.5" customHeight="1">
      <c r="A12" s="194" t="s">
        <v>96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4.25">
      <c r="A13" s="144" t="s">
        <v>97</v>
      </c>
      <c r="B13" s="144"/>
      <c r="C13" s="14">
        <v>2008</v>
      </c>
      <c r="D13" s="15">
        <f>E13+F13+G13+H13</f>
        <v>181889.19999999998</v>
      </c>
      <c r="E13" s="15">
        <f aca="true" t="shared" si="0" ref="E13:H15">E23+E60+E92+E258+E315+E468+E583</f>
        <v>30489.39</v>
      </c>
      <c r="F13" s="15">
        <f t="shared" si="0"/>
        <v>50230.479999999996</v>
      </c>
      <c r="G13" s="15">
        <f t="shared" si="0"/>
        <v>11083.65</v>
      </c>
      <c r="H13" s="15">
        <f t="shared" si="0"/>
        <v>90085.68</v>
      </c>
      <c r="I13" s="196"/>
      <c r="J13" s="150"/>
    </row>
    <row r="14" spans="1:10" ht="14.25">
      <c r="A14" s="144"/>
      <c r="B14" s="144"/>
      <c r="C14" s="14">
        <v>2009</v>
      </c>
      <c r="D14" s="15">
        <f aca="true" t="shared" si="1" ref="D14:D20">E14+F14+G14+H14</f>
        <v>200567.29</v>
      </c>
      <c r="E14" s="15">
        <f t="shared" si="0"/>
        <v>70082.09999999999</v>
      </c>
      <c r="F14" s="15">
        <f t="shared" si="0"/>
        <v>66949.34000000001</v>
      </c>
      <c r="G14" s="15">
        <f t="shared" si="0"/>
        <v>3717.69</v>
      </c>
      <c r="H14" s="15">
        <f t="shared" si="0"/>
        <v>59818.16</v>
      </c>
      <c r="I14" s="196"/>
      <c r="J14" s="150"/>
    </row>
    <row r="15" spans="1:10" ht="14.25">
      <c r="A15" s="144"/>
      <c r="B15" s="144"/>
      <c r="C15" s="14">
        <v>2010</v>
      </c>
      <c r="D15" s="15">
        <f t="shared" si="1"/>
        <v>181228.975</v>
      </c>
      <c r="E15" s="15">
        <f t="shared" si="0"/>
        <v>72497.79000000001</v>
      </c>
      <c r="F15" s="15">
        <f t="shared" si="0"/>
        <v>57007.53</v>
      </c>
      <c r="G15" s="15">
        <f t="shared" si="0"/>
        <v>11338.881000000001</v>
      </c>
      <c r="H15" s="15">
        <f t="shared" si="0"/>
        <v>40384.774000000005</v>
      </c>
      <c r="I15" s="196"/>
      <c r="J15" s="150"/>
    </row>
    <row r="16" spans="1:10" ht="14.25">
      <c r="A16" s="144"/>
      <c r="B16" s="144"/>
      <c r="C16" s="14" t="s">
        <v>99</v>
      </c>
      <c r="D16" s="15">
        <f t="shared" si="1"/>
        <v>563685.4650000001</v>
      </c>
      <c r="E16" s="15">
        <f>E13+E14+E15</f>
        <v>173069.28</v>
      </c>
      <c r="F16" s="15">
        <f>F13+F14+F15</f>
        <v>174187.35</v>
      </c>
      <c r="G16" s="15">
        <f>G13+G14+G15</f>
        <v>26140.221</v>
      </c>
      <c r="H16" s="15">
        <f>H13+H14+H15</f>
        <v>190288.614</v>
      </c>
      <c r="I16" s="196"/>
      <c r="J16" s="150"/>
    </row>
    <row r="17" spans="1:10" ht="14.25">
      <c r="A17" s="144" t="s">
        <v>98</v>
      </c>
      <c r="B17" s="144"/>
      <c r="C17" s="14">
        <v>2011</v>
      </c>
      <c r="D17" s="15">
        <f t="shared" si="1"/>
        <v>168453.06</v>
      </c>
      <c r="E17" s="15">
        <f aca="true" t="shared" si="2" ref="E17:H19">E27+E64+E96+E262+E319+E472+E587</f>
        <v>68431.24</v>
      </c>
      <c r="F17" s="15">
        <f t="shared" si="2"/>
        <v>59897.619999999995</v>
      </c>
      <c r="G17" s="15">
        <f t="shared" si="2"/>
        <v>14286.160000000002</v>
      </c>
      <c r="H17" s="15">
        <f t="shared" si="2"/>
        <v>25838.04</v>
      </c>
      <c r="I17" s="150"/>
      <c r="J17" s="150"/>
    </row>
    <row r="18" spans="1:10" ht="14.25">
      <c r="A18" s="144"/>
      <c r="B18" s="144"/>
      <c r="C18" s="14">
        <v>2012</v>
      </c>
      <c r="D18" s="15">
        <f t="shared" si="1"/>
        <v>51080.28</v>
      </c>
      <c r="E18" s="15">
        <f t="shared" si="2"/>
        <v>13755</v>
      </c>
      <c r="F18" s="15">
        <f t="shared" si="2"/>
        <v>5298.3099999999995</v>
      </c>
      <c r="G18" s="15">
        <f t="shared" si="2"/>
        <v>7802.779999999999</v>
      </c>
      <c r="H18" s="15">
        <f t="shared" si="2"/>
        <v>24224.19</v>
      </c>
      <c r="I18" s="150"/>
      <c r="J18" s="150"/>
    </row>
    <row r="19" spans="1:10" ht="14.25">
      <c r="A19" s="144"/>
      <c r="B19" s="144"/>
      <c r="C19" s="14" t="s">
        <v>99</v>
      </c>
      <c r="D19" s="15">
        <f t="shared" si="1"/>
        <v>219533.33999999997</v>
      </c>
      <c r="E19" s="15">
        <f t="shared" si="2"/>
        <v>82186.23999999999</v>
      </c>
      <c r="F19" s="15">
        <f t="shared" si="2"/>
        <v>65195.93000000001</v>
      </c>
      <c r="G19" s="15">
        <f t="shared" si="2"/>
        <v>22088.940000000002</v>
      </c>
      <c r="H19" s="15">
        <f t="shared" si="2"/>
        <v>50062.229999999996</v>
      </c>
      <c r="I19" s="150"/>
      <c r="J19" s="150"/>
    </row>
    <row r="20" spans="1:10" ht="15.75">
      <c r="A20" s="128"/>
      <c r="B20" s="128"/>
      <c r="C20" s="14" t="s">
        <v>99</v>
      </c>
      <c r="D20" s="15">
        <f t="shared" si="1"/>
        <v>783218.8049999999</v>
      </c>
      <c r="E20" s="15">
        <f>E16+E19</f>
        <v>255255.52</v>
      </c>
      <c r="F20" s="15">
        <f>F16+F19</f>
        <v>239383.28000000003</v>
      </c>
      <c r="G20" s="15">
        <f>G16+G19</f>
        <v>48229.16100000001</v>
      </c>
      <c r="H20" s="15">
        <f>H16+H19</f>
        <v>240350.84399999998</v>
      </c>
      <c r="I20" s="142"/>
      <c r="J20" s="142"/>
    </row>
    <row r="21" spans="1:10" ht="18.75" customHeight="1">
      <c r="A21" s="190" t="s">
        <v>201</v>
      </c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0" ht="27" customHeight="1">
      <c r="A22" s="140" t="s">
        <v>202</v>
      </c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4.25">
      <c r="A23" s="191" t="s">
        <v>97</v>
      </c>
      <c r="B23" s="191"/>
      <c r="C23" s="14">
        <v>2008</v>
      </c>
      <c r="D23" s="15">
        <f>E23+F23+G23+H23</f>
        <v>23189.1</v>
      </c>
      <c r="E23" s="15"/>
      <c r="F23" s="15">
        <f>F33+F42+F50</f>
        <v>5754.6</v>
      </c>
      <c r="G23" s="15">
        <f>G33+G42+G50</f>
        <v>178.36</v>
      </c>
      <c r="H23" s="15">
        <f>H33+H42+H50</f>
        <v>17256.14</v>
      </c>
      <c r="I23" s="192"/>
      <c r="J23" s="193"/>
    </row>
    <row r="24" spans="1:10" ht="14.25">
      <c r="A24" s="191"/>
      <c r="B24" s="191"/>
      <c r="C24" s="14">
        <v>2009</v>
      </c>
      <c r="D24" s="15">
        <f aca="true" t="shared" si="3" ref="D24:D30">E24+F24+G24+H24</f>
        <v>27424.58</v>
      </c>
      <c r="E24" s="15">
        <f aca="true" t="shared" si="4" ref="E24:H25">E34+E38+E44+E51</f>
        <v>2827.56</v>
      </c>
      <c r="F24" s="15">
        <f t="shared" si="4"/>
        <v>8135.38</v>
      </c>
      <c r="G24" s="15">
        <f t="shared" si="4"/>
        <v>270.95</v>
      </c>
      <c r="H24" s="15">
        <f t="shared" si="4"/>
        <v>16190.69</v>
      </c>
      <c r="I24" s="192"/>
      <c r="J24" s="193"/>
    </row>
    <row r="25" spans="1:10" ht="14.25">
      <c r="A25" s="191"/>
      <c r="B25" s="191"/>
      <c r="C25" s="14">
        <v>2010</v>
      </c>
      <c r="D25" s="15">
        <f t="shared" si="3"/>
        <v>12655.14</v>
      </c>
      <c r="E25" s="15">
        <f t="shared" si="4"/>
        <v>3959</v>
      </c>
      <c r="F25" s="15">
        <f t="shared" si="4"/>
        <v>8140.3</v>
      </c>
      <c r="G25" s="15">
        <f t="shared" si="4"/>
        <v>136.32999999999998</v>
      </c>
      <c r="H25" s="15">
        <f t="shared" si="4"/>
        <v>419.51</v>
      </c>
      <c r="I25" s="192"/>
      <c r="J25" s="193"/>
    </row>
    <row r="26" spans="1:10" ht="14.25">
      <c r="A26" s="191"/>
      <c r="B26" s="191"/>
      <c r="C26" s="14" t="s">
        <v>99</v>
      </c>
      <c r="D26" s="15">
        <f t="shared" si="3"/>
        <v>63268.82</v>
      </c>
      <c r="E26" s="15">
        <f>E23+E24+E25</f>
        <v>6786.5599999999995</v>
      </c>
      <c r="F26" s="15">
        <f>F23+F24+F25</f>
        <v>22030.28</v>
      </c>
      <c r="G26" s="15">
        <f>G23+G24+G25</f>
        <v>585.64</v>
      </c>
      <c r="H26" s="15">
        <f>H23+H24+H25</f>
        <v>33866.340000000004</v>
      </c>
      <c r="I26" s="192"/>
      <c r="J26" s="193"/>
    </row>
    <row r="27" spans="1:10" ht="14.25">
      <c r="A27" s="191" t="s">
        <v>98</v>
      </c>
      <c r="B27" s="191"/>
      <c r="C27" s="14">
        <v>2011</v>
      </c>
      <c r="D27" s="15">
        <f t="shared" si="3"/>
        <v>15246.13</v>
      </c>
      <c r="E27" s="15">
        <f>E36+E40+E46+E53+E56</f>
        <v>4216</v>
      </c>
      <c r="F27" s="15">
        <f>F36+F40+F46+F53+F56</f>
        <v>7352.28</v>
      </c>
      <c r="G27" s="15">
        <f>G36+G40+G46+G53+G56</f>
        <v>505.78</v>
      </c>
      <c r="H27" s="15">
        <f>H36+H40+H46+H53+H56</f>
        <v>3172.07</v>
      </c>
      <c r="I27" s="192"/>
      <c r="J27" s="193"/>
    </row>
    <row r="28" spans="1:10" ht="14.25">
      <c r="A28" s="191"/>
      <c r="B28" s="191"/>
      <c r="C28" s="14">
        <v>2012</v>
      </c>
      <c r="D28" s="15">
        <f t="shared" si="3"/>
        <v>799.95</v>
      </c>
      <c r="E28" s="15">
        <f>E47+E54+E57</f>
        <v>0</v>
      </c>
      <c r="F28" s="15">
        <f>F47+F54+F57</f>
        <v>3</v>
      </c>
      <c r="G28" s="15">
        <f>G47+G54+G57</f>
        <v>796.95</v>
      </c>
      <c r="H28" s="15">
        <f>H47+H54+H57</f>
        <v>0</v>
      </c>
      <c r="I28" s="192"/>
      <c r="J28" s="193"/>
    </row>
    <row r="29" spans="1:10" ht="14.25">
      <c r="A29" s="191"/>
      <c r="B29" s="191"/>
      <c r="C29" s="14" t="s">
        <v>99</v>
      </c>
      <c r="D29" s="15">
        <f t="shared" si="3"/>
        <v>16046.079999999998</v>
      </c>
      <c r="E29" s="15">
        <f>E27+E28</f>
        <v>4216</v>
      </c>
      <c r="F29" s="15">
        <f>F27+F28</f>
        <v>7355.28</v>
      </c>
      <c r="G29" s="15">
        <f>G27+G28</f>
        <v>1302.73</v>
      </c>
      <c r="H29" s="15">
        <f>H27+H28</f>
        <v>3172.07</v>
      </c>
      <c r="I29" s="193"/>
      <c r="J29" s="193"/>
    </row>
    <row r="30" spans="1:10" ht="15.75">
      <c r="A30" s="188"/>
      <c r="B30" s="188"/>
      <c r="C30" s="14" t="s">
        <v>99</v>
      </c>
      <c r="D30" s="15">
        <f t="shared" si="3"/>
        <v>79314.9</v>
      </c>
      <c r="E30" s="15">
        <f>E26+E29</f>
        <v>11002.56</v>
      </c>
      <c r="F30" s="15">
        <f>F26+F29</f>
        <v>29385.559999999998</v>
      </c>
      <c r="G30" s="15">
        <f>G26+G29</f>
        <v>1888.37</v>
      </c>
      <c r="H30" s="15">
        <f>H26+H29</f>
        <v>37038.41</v>
      </c>
      <c r="I30" s="189"/>
      <c r="J30" s="189"/>
    </row>
    <row r="31" spans="1:10" ht="12.75">
      <c r="A31" s="18">
        <v>1</v>
      </c>
      <c r="B31" s="19">
        <f>A31+1</f>
        <v>2</v>
      </c>
      <c r="C31" s="19">
        <f>B31+1</f>
        <v>3</v>
      </c>
      <c r="D31" s="19">
        <f>C31+1</f>
        <v>4</v>
      </c>
      <c r="E31" s="19">
        <v>5</v>
      </c>
      <c r="F31" s="19">
        <v>6</v>
      </c>
      <c r="G31" s="19">
        <f>F31+1</f>
        <v>7</v>
      </c>
      <c r="H31" s="19">
        <f>G31+1</f>
        <v>8</v>
      </c>
      <c r="I31" s="19">
        <v>9</v>
      </c>
      <c r="J31" s="20">
        <f>I31+1</f>
        <v>10</v>
      </c>
    </row>
    <row r="32" spans="1:10" ht="12.75">
      <c r="A32" s="129">
        <v>1</v>
      </c>
      <c r="B32" s="147" t="s">
        <v>139</v>
      </c>
      <c r="C32" s="3" t="s">
        <v>99</v>
      </c>
      <c r="D32" s="3">
        <f aca="true" t="shared" si="5" ref="D32:D57">E32+F32+G32+H32</f>
        <v>34750.68</v>
      </c>
      <c r="E32" s="3"/>
      <c r="F32" s="3">
        <f>F33+F34+F35+F36</f>
        <v>29012.469999999998</v>
      </c>
      <c r="G32" s="3">
        <f>G33+G34+G35+G36</f>
        <v>546.31</v>
      </c>
      <c r="H32" s="3">
        <f>H33+H34+H35+H36</f>
        <v>5191.9</v>
      </c>
      <c r="I32" s="143" t="s">
        <v>60</v>
      </c>
      <c r="J32" s="147" t="s">
        <v>35</v>
      </c>
    </row>
    <row r="33" spans="1:10" ht="12.75">
      <c r="A33" s="129"/>
      <c r="B33" s="147"/>
      <c r="C33" s="1">
        <v>2008</v>
      </c>
      <c r="D33" s="4">
        <f t="shared" si="5"/>
        <v>6536.460000000001</v>
      </c>
      <c r="E33" s="4"/>
      <c r="F33" s="4">
        <v>5754.6</v>
      </c>
      <c r="G33" s="4">
        <v>145.72</v>
      </c>
      <c r="H33" s="4">
        <v>636.14</v>
      </c>
      <c r="I33" s="143"/>
      <c r="J33" s="147"/>
    </row>
    <row r="34" spans="1:10" ht="12.75">
      <c r="A34" s="129"/>
      <c r="B34" s="147"/>
      <c r="C34" s="1">
        <v>2009</v>
      </c>
      <c r="D34" s="4">
        <f t="shared" si="5"/>
        <v>9180.2</v>
      </c>
      <c r="E34" s="4"/>
      <c r="F34" s="4">
        <v>8054.04</v>
      </c>
      <c r="G34" s="21">
        <v>155.98</v>
      </c>
      <c r="H34" s="4">
        <v>970.18</v>
      </c>
      <c r="I34" s="143"/>
      <c r="J34" s="147"/>
    </row>
    <row r="35" spans="1:10" ht="12.75">
      <c r="A35" s="129"/>
      <c r="B35" s="147"/>
      <c r="C35" s="1">
        <v>2010</v>
      </c>
      <c r="D35" s="4">
        <f t="shared" si="5"/>
        <v>8424.39</v>
      </c>
      <c r="E35" s="4"/>
      <c r="F35" s="4">
        <v>7897.05</v>
      </c>
      <c r="G35" s="21">
        <v>113.83</v>
      </c>
      <c r="H35" s="4">
        <v>413.51</v>
      </c>
      <c r="I35" s="143"/>
      <c r="J35" s="147"/>
    </row>
    <row r="36" spans="1:10" ht="45" customHeight="1">
      <c r="A36" s="129"/>
      <c r="B36" s="147"/>
      <c r="C36" s="1">
        <v>2011</v>
      </c>
      <c r="D36" s="4">
        <f t="shared" si="5"/>
        <v>10609.63</v>
      </c>
      <c r="E36" s="4"/>
      <c r="F36" s="4">
        <v>7306.78</v>
      </c>
      <c r="G36" s="21">
        <v>130.78</v>
      </c>
      <c r="H36" s="4">
        <v>3172.07</v>
      </c>
      <c r="I36" s="143"/>
      <c r="J36" s="147"/>
    </row>
    <row r="37" spans="1:10" ht="12.75">
      <c r="A37" s="146">
        <v>2</v>
      </c>
      <c r="B37" s="147" t="s">
        <v>5</v>
      </c>
      <c r="C37" s="3" t="s">
        <v>99</v>
      </c>
      <c r="D37" s="3">
        <f t="shared" si="5"/>
        <v>11406.96</v>
      </c>
      <c r="E37" s="3">
        <f>E38+E39+E40</f>
        <v>11002.56</v>
      </c>
      <c r="F37" s="3">
        <f>F38+F39+F40</f>
        <v>271.72</v>
      </c>
      <c r="G37" s="3">
        <f>G38+G39+G40</f>
        <v>4.17</v>
      </c>
      <c r="H37" s="3">
        <f>H38+H39+H40</f>
        <v>128.51</v>
      </c>
      <c r="I37" s="146" t="s">
        <v>213</v>
      </c>
      <c r="J37" s="130" t="s">
        <v>214</v>
      </c>
    </row>
    <row r="38" spans="1:10" ht="12.75">
      <c r="A38" s="146"/>
      <c r="B38" s="147"/>
      <c r="C38" s="1">
        <v>2009</v>
      </c>
      <c r="D38" s="4">
        <f t="shared" si="5"/>
        <v>2980.3599999999997</v>
      </c>
      <c r="E38" s="4">
        <v>2827.56</v>
      </c>
      <c r="F38" s="4">
        <v>20.12</v>
      </c>
      <c r="G38" s="21">
        <v>4.17</v>
      </c>
      <c r="H38" s="21">
        <v>128.51</v>
      </c>
      <c r="I38" s="146"/>
      <c r="J38" s="130"/>
    </row>
    <row r="39" spans="1:10" ht="12.75">
      <c r="A39" s="146"/>
      <c r="B39" s="147"/>
      <c r="C39" s="1">
        <v>2010</v>
      </c>
      <c r="D39" s="4">
        <f t="shared" si="5"/>
        <v>4168.1</v>
      </c>
      <c r="E39" s="4">
        <v>3959</v>
      </c>
      <c r="F39" s="4">
        <v>209.1</v>
      </c>
      <c r="G39" s="21"/>
      <c r="H39" s="21"/>
      <c r="I39" s="146"/>
      <c r="J39" s="130"/>
    </row>
    <row r="40" spans="1:10" ht="288.75" customHeight="1">
      <c r="A40" s="146"/>
      <c r="B40" s="147"/>
      <c r="C40" s="1">
        <v>2011</v>
      </c>
      <c r="D40" s="4">
        <f t="shared" si="5"/>
        <v>4258.5</v>
      </c>
      <c r="E40" s="4">
        <v>4216</v>
      </c>
      <c r="F40" s="4">
        <v>42.5</v>
      </c>
      <c r="G40" s="21"/>
      <c r="H40" s="21"/>
      <c r="I40" s="146"/>
      <c r="J40" s="130"/>
    </row>
    <row r="41" spans="1:10" ht="12.75">
      <c r="A41" s="129">
        <v>3</v>
      </c>
      <c r="B41" s="147" t="s">
        <v>81</v>
      </c>
      <c r="C41" s="3" t="s">
        <v>99</v>
      </c>
      <c r="D41" s="3">
        <f t="shared" si="5"/>
        <v>14.64</v>
      </c>
      <c r="E41" s="3"/>
      <c r="F41" s="3"/>
      <c r="G41" s="3">
        <f>G42</f>
        <v>14.64</v>
      </c>
      <c r="H41" s="3"/>
      <c r="I41" s="143" t="s">
        <v>215</v>
      </c>
      <c r="J41" s="147" t="s">
        <v>216</v>
      </c>
    </row>
    <row r="42" spans="1:10" ht="22.5" customHeight="1">
      <c r="A42" s="129"/>
      <c r="B42" s="147"/>
      <c r="C42" s="1">
        <v>2008</v>
      </c>
      <c r="D42" s="4">
        <f t="shared" si="5"/>
        <v>14.64</v>
      </c>
      <c r="E42" s="4"/>
      <c r="F42" s="4"/>
      <c r="G42" s="4">
        <v>14.64</v>
      </c>
      <c r="H42" s="4"/>
      <c r="I42" s="143"/>
      <c r="J42" s="147"/>
    </row>
    <row r="43" spans="1:10" ht="12.75">
      <c r="A43" s="146">
        <v>4</v>
      </c>
      <c r="B43" s="184" t="s">
        <v>181</v>
      </c>
      <c r="C43" s="3" t="s">
        <v>99</v>
      </c>
      <c r="D43" s="3">
        <f>E43+F43+G43+H43</f>
        <v>107.37</v>
      </c>
      <c r="E43" s="3"/>
      <c r="F43" s="3">
        <f>F44+F45+F46+F47</f>
        <v>101.37</v>
      </c>
      <c r="G43" s="3"/>
      <c r="H43" s="3">
        <f>H44+H45+H46+H47</f>
        <v>6</v>
      </c>
      <c r="I43" s="143"/>
      <c r="J43" s="147"/>
    </row>
    <row r="44" spans="1:10" ht="12.75">
      <c r="A44" s="146"/>
      <c r="B44" s="184"/>
      <c r="C44" s="1">
        <v>2009</v>
      </c>
      <c r="D44" s="4">
        <f t="shared" si="5"/>
        <v>61.22</v>
      </c>
      <c r="E44" s="4"/>
      <c r="F44" s="4">
        <v>61.22</v>
      </c>
      <c r="G44" s="4"/>
      <c r="H44" s="4"/>
      <c r="I44" s="143"/>
      <c r="J44" s="147"/>
    </row>
    <row r="45" spans="1:10" ht="12.75">
      <c r="A45" s="146"/>
      <c r="B45" s="184"/>
      <c r="C45" s="1">
        <v>2010</v>
      </c>
      <c r="D45" s="4">
        <f t="shared" si="5"/>
        <v>40.15</v>
      </c>
      <c r="E45" s="4"/>
      <c r="F45" s="4">
        <v>34.15</v>
      </c>
      <c r="G45" s="4"/>
      <c r="H45" s="4">
        <v>6</v>
      </c>
      <c r="I45" s="143"/>
      <c r="J45" s="147"/>
    </row>
    <row r="46" spans="1:10" ht="12.75">
      <c r="A46" s="146"/>
      <c r="B46" s="184"/>
      <c r="C46" s="1">
        <v>2011</v>
      </c>
      <c r="D46" s="4">
        <f t="shared" si="5"/>
        <v>3</v>
      </c>
      <c r="E46" s="4"/>
      <c r="F46" s="4">
        <v>3</v>
      </c>
      <c r="G46" s="4"/>
      <c r="H46" s="4"/>
      <c r="I46" s="143"/>
      <c r="J46" s="147"/>
    </row>
    <row r="47" spans="1:10" ht="24.75" customHeight="1">
      <c r="A47" s="146"/>
      <c r="B47" s="184"/>
      <c r="C47" s="1">
        <v>2012</v>
      </c>
      <c r="D47" s="4">
        <f t="shared" si="5"/>
        <v>3</v>
      </c>
      <c r="E47" s="4"/>
      <c r="F47" s="4">
        <v>3</v>
      </c>
      <c r="G47" s="4"/>
      <c r="H47" s="4"/>
      <c r="I47" s="143"/>
      <c r="J47" s="147"/>
    </row>
    <row r="48" spans="1:10" ht="12" customHeight="1">
      <c r="A48" s="18">
        <v>1</v>
      </c>
      <c r="B48" s="19">
        <f>A48+1</f>
        <v>2</v>
      </c>
      <c r="C48" s="19">
        <f>B48+1</f>
        <v>3</v>
      </c>
      <c r="D48" s="19">
        <f>C48+1</f>
        <v>4</v>
      </c>
      <c r="E48" s="19">
        <v>5</v>
      </c>
      <c r="F48" s="19">
        <v>6</v>
      </c>
      <c r="G48" s="19">
        <f>F48+1</f>
        <v>7</v>
      </c>
      <c r="H48" s="19">
        <f>G48+1</f>
        <v>8</v>
      </c>
      <c r="I48" s="19">
        <v>9</v>
      </c>
      <c r="J48" s="20">
        <f>I48+1</f>
        <v>10</v>
      </c>
    </row>
    <row r="49" spans="1:10" ht="12.75">
      <c r="A49" s="129">
        <v>5</v>
      </c>
      <c r="B49" s="187" t="s">
        <v>178</v>
      </c>
      <c r="C49" s="3" t="s">
        <v>99</v>
      </c>
      <c r="D49" s="3">
        <f>D50+D51+D52+D53+D54</f>
        <v>31999.3</v>
      </c>
      <c r="E49" s="3"/>
      <c r="F49" s="3"/>
      <c r="G49" s="3">
        <f>G50+G51+G52+G53+G54</f>
        <v>287.3</v>
      </c>
      <c r="H49" s="3">
        <f>H50+H51+H52+H53+H54</f>
        <v>31712</v>
      </c>
      <c r="I49" s="143" t="s">
        <v>215</v>
      </c>
      <c r="J49" s="147" t="s">
        <v>217</v>
      </c>
    </row>
    <row r="50" spans="1:10" ht="12.75">
      <c r="A50" s="129"/>
      <c r="B50" s="187"/>
      <c r="C50" s="1">
        <v>2008</v>
      </c>
      <c r="D50" s="4">
        <f t="shared" si="5"/>
        <v>16638</v>
      </c>
      <c r="E50" s="4"/>
      <c r="F50" s="4"/>
      <c r="G50" s="4">
        <v>18</v>
      </c>
      <c r="H50" s="4">
        <v>16620</v>
      </c>
      <c r="I50" s="143"/>
      <c r="J50" s="166"/>
    </row>
    <row r="51" spans="1:10" ht="12.75">
      <c r="A51" s="129"/>
      <c r="B51" s="187"/>
      <c r="C51" s="1">
        <v>2009</v>
      </c>
      <c r="D51" s="4">
        <f t="shared" si="5"/>
        <v>15202.8</v>
      </c>
      <c r="E51" s="4"/>
      <c r="F51" s="4"/>
      <c r="G51" s="4">
        <v>110.8</v>
      </c>
      <c r="H51" s="4">
        <v>15092</v>
      </c>
      <c r="I51" s="143"/>
      <c r="J51" s="166"/>
    </row>
    <row r="52" spans="1:10" ht="12.75">
      <c r="A52" s="129"/>
      <c r="B52" s="187"/>
      <c r="C52" s="1">
        <v>2010</v>
      </c>
      <c r="D52" s="4">
        <f t="shared" si="5"/>
        <v>22.5</v>
      </c>
      <c r="E52" s="4"/>
      <c r="F52" s="4"/>
      <c r="G52" s="4">
        <v>22.5</v>
      </c>
      <c r="H52" s="4"/>
      <c r="I52" s="143"/>
      <c r="J52" s="166"/>
    </row>
    <row r="53" spans="1:10" ht="12.75">
      <c r="A53" s="129"/>
      <c r="B53" s="187"/>
      <c r="C53" s="1">
        <v>2011</v>
      </c>
      <c r="D53" s="4">
        <f t="shared" si="5"/>
        <v>50</v>
      </c>
      <c r="E53" s="4"/>
      <c r="F53" s="4"/>
      <c r="G53" s="4">
        <v>50</v>
      </c>
      <c r="H53" s="4"/>
      <c r="I53" s="143"/>
      <c r="J53" s="166"/>
    </row>
    <row r="54" spans="1:10" ht="111.75" customHeight="1">
      <c r="A54" s="129"/>
      <c r="B54" s="187"/>
      <c r="C54" s="1">
        <v>2012</v>
      </c>
      <c r="D54" s="4">
        <f t="shared" si="5"/>
        <v>86</v>
      </c>
      <c r="E54" s="4"/>
      <c r="F54" s="4"/>
      <c r="G54" s="4">
        <v>86</v>
      </c>
      <c r="H54" s="4"/>
      <c r="I54" s="143"/>
      <c r="J54" s="166"/>
    </row>
    <row r="55" spans="1:10" ht="12.75">
      <c r="A55" s="129">
        <v>6</v>
      </c>
      <c r="B55" s="185" t="s">
        <v>37</v>
      </c>
      <c r="C55" s="3" t="s">
        <v>99</v>
      </c>
      <c r="D55" s="3">
        <f t="shared" si="5"/>
        <v>1035.95</v>
      </c>
      <c r="E55" s="3"/>
      <c r="F55" s="3"/>
      <c r="G55" s="3">
        <f>G56+G57</f>
        <v>1035.95</v>
      </c>
      <c r="H55" s="3"/>
      <c r="I55" s="143" t="s">
        <v>215</v>
      </c>
      <c r="J55" s="186" t="s">
        <v>218</v>
      </c>
    </row>
    <row r="56" spans="1:10" ht="12.75">
      <c r="A56" s="129"/>
      <c r="B56" s="185"/>
      <c r="C56" s="1">
        <v>2011</v>
      </c>
      <c r="D56" s="4">
        <f t="shared" si="5"/>
        <v>325</v>
      </c>
      <c r="E56" s="4"/>
      <c r="F56" s="4"/>
      <c r="G56" s="4">
        <v>325</v>
      </c>
      <c r="H56" s="4"/>
      <c r="I56" s="143"/>
      <c r="J56" s="186"/>
    </row>
    <row r="57" spans="1:10" ht="143.25" customHeight="1">
      <c r="A57" s="129"/>
      <c r="B57" s="185"/>
      <c r="C57" s="1">
        <v>2012</v>
      </c>
      <c r="D57" s="4">
        <f t="shared" si="5"/>
        <v>710.95</v>
      </c>
      <c r="E57" s="4"/>
      <c r="F57" s="4"/>
      <c r="G57" s="4">
        <v>710.95</v>
      </c>
      <c r="H57" s="4"/>
      <c r="I57" s="143"/>
      <c r="J57" s="186"/>
    </row>
    <row r="58" spans="1:10" ht="24.75" customHeight="1">
      <c r="A58" s="190" t="s">
        <v>203</v>
      </c>
      <c r="B58" s="190"/>
      <c r="C58" s="190"/>
      <c r="D58" s="190"/>
      <c r="E58" s="190"/>
      <c r="F58" s="190"/>
      <c r="G58" s="190"/>
      <c r="H58" s="190"/>
      <c r="I58" s="190"/>
      <c r="J58" s="190"/>
    </row>
    <row r="59" spans="1:10" ht="12.75" customHeight="1">
      <c r="A59" s="216" t="s">
        <v>204</v>
      </c>
      <c r="B59" s="216"/>
      <c r="C59" s="216"/>
      <c r="D59" s="216"/>
      <c r="E59" s="216"/>
      <c r="F59" s="216"/>
      <c r="G59" s="216"/>
      <c r="H59" s="216"/>
      <c r="I59" s="216"/>
      <c r="J59" s="216"/>
    </row>
    <row r="60" spans="1:10" ht="14.25">
      <c r="A60" s="206" t="s">
        <v>97</v>
      </c>
      <c r="B60" s="206"/>
      <c r="C60" s="14">
        <v>2008</v>
      </c>
      <c r="D60" s="15">
        <f>E60+F60+G60+H60</f>
        <v>22920.25</v>
      </c>
      <c r="E60" s="15">
        <f aca="true" t="shared" si="6" ref="E60:H61">E70+E83+E88</f>
        <v>517.35</v>
      </c>
      <c r="F60" s="15">
        <f t="shared" si="6"/>
        <v>21811</v>
      </c>
      <c r="G60" s="15">
        <f t="shared" si="6"/>
        <v>554.25</v>
      </c>
      <c r="H60" s="15">
        <f t="shared" si="6"/>
        <v>37.65</v>
      </c>
      <c r="I60" s="207"/>
      <c r="J60" s="208"/>
    </row>
    <row r="61" spans="1:10" ht="14.25">
      <c r="A61" s="206"/>
      <c r="B61" s="206"/>
      <c r="C61" s="14">
        <v>2009</v>
      </c>
      <c r="D61" s="15">
        <f aca="true" t="shared" si="7" ref="D61:D67">E61+F61+G61+H61</f>
        <v>17504.100000000002</v>
      </c>
      <c r="E61" s="15">
        <f t="shared" si="6"/>
        <v>823.3</v>
      </c>
      <c r="F61" s="15">
        <f t="shared" si="6"/>
        <v>15983.800000000001</v>
      </c>
      <c r="G61" s="15">
        <f t="shared" si="6"/>
        <v>301.3</v>
      </c>
      <c r="H61" s="15">
        <f t="shared" si="6"/>
        <v>395.7</v>
      </c>
      <c r="I61" s="207"/>
      <c r="J61" s="208"/>
    </row>
    <row r="62" spans="1:10" ht="14.25">
      <c r="A62" s="206"/>
      <c r="B62" s="206"/>
      <c r="C62" s="14">
        <v>2010</v>
      </c>
      <c r="D62" s="15">
        <f t="shared" si="7"/>
        <v>33767.93</v>
      </c>
      <c r="E62" s="15">
        <f>E72+E75+E77+E81+E85+E90</f>
        <v>15843.289999999999</v>
      </c>
      <c r="F62" s="15">
        <f>F72+F75+F77+F81+F85+F90</f>
        <v>17279.739999999998</v>
      </c>
      <c r="G62" s="15">
        <f>G72+G75+G77+G81+G85+G90</f>
        <v>210.8</v>
      </c>
      <c r="H62" s="15">
        <f>H72+H75+H77+H81+H85+H90</f>
        <v>434.09999999999997</v>
      </c>
      <c r="I62" s="207"/>
      <c r="J62" s="208"/>
    </row>
    <row r="63" spans="1:10" ht="18" customHeight="1">
      <c r="A63" s="206"/>
      <c r="B63" s="206"/>
      <c r="C63" s="14" t="s">
        <v>99</v>
      </c>
      <c r="D63" s="15">
        <f t="shared" si="7"/>
        <v>74192.28</v>
      </c>
      <c r="E63" s="15">
        <f>E60+E61+E62</f>
        <v>17183.94</v>
      </c>
      <c r="F63" s="15">
        <f>F60+F61+F62</f>
        <v>55074.54</v>
      </c>
      <c r="G63" s="15">
        <f>G60+G61+G62</f>
        <v>1066.35</v>
      </c>
      <c r="H63" s="15">
        <f>H60+H61+H62</f>
        <v>867.4499999999999</v>
      </c>
      <c r="I63" s="207"/>
      <c r="J63" s="208"/>
    </row>
    <row r="64" spans="1:10" ht="14.25">
      <c r="A64" s="206"/>
      <c r="B64" s="206"/>
      <c r="C64" s="14">
        <v>2011</v>
      </c>
      <c r="D64" s="15">
        <f t="shared" si="7"/>
        <v>9727.1</v>
      </c>
      <c r="E64" s="15">
        <f>E73+E78+E86</f>
        <v>7329.6</v>
      </c>
      <c r="F64" s="15">
        <f>F73+F78+F86</f>
        <v>2305</v>
      </c>
      <c r="G64" s="15">
        <f>G73+G78+G86</f>
        <v>92.5</v>
      </c>
      <c r="H64" s="15"/>
      <c r="I64" s="207"/>
      <c r="J64" s="208"/>
    </row>
    <row r="65" spans="1:10" ht="24" customHeight="1">
      <c r="A65" s="206"/>
      <c r="B65" s="206"/>
      <c r="C65" s="14">
        <v>2012</v>
      </c>
      <c r="D65" s="15">
        <f t="shared" si="7"/>
        <v>2105</v>
      </c>
      <c r="E65" s="15"/>
      <c r="F65" s="15">
        <f>F79</f>
        <v>2105</v>
      </c>
      <c r="G65" s="15">
        <f>G79</f>
        <v>0</v>
      </c>
      <c r="H65" s="15"/>
      <c r="I65" s="207"/>
      <c r="J65" s="208"/>
    </row>
    <row r="66" spans="1:10" ht="28.5" customHeight="1">
      <c r="A66" s="206"/>
      <c r="B66" s="206"/>
      <c r="C66" s="14" t="s">
        <v>99</v>
      </c>
      <c r="D66" s="15">
        <f t="shared" si="7"/>
        <v>11832.1</v>
      </c>
      <c r="E66" s="15">
        <f>E64+E65</f>
        <v>7329.6</v>
      </c>
      <c r="F66" s="15">
        <f>F64+F65</f>
        <v>4410</v>
      </c>
      <c r="G66" s="15">
        <f>G64+G65</f>
        <v>92.5</v>
      </c>
      <c r="H66" s="15">
        <f>H64+H65</f>
        <v>0</v>
      </c>
      <c r="I66" s="208"/>
      <c r="J66" s="208"/>
    </row>
    <row r="67" spans="1:10" ht="21" customHeight="1">
      <c r="A67" s="209"/>
      <c r="B67" s="209"/>
      <c r="C67" s="14" t="s">
        <v>99</v>
      </c>
      <c r="D67" s="15">
        <f t="shared" si="7"/>
        <v>86024.38</v>
      </c>
      <c r="E67" s="15">
        <f>E63+E66</f>
        <v>24513.54</v>
      </c>
      <c r="F67" s="15">
        <f>F63+F66</f>
        <v>59484.54</v>
      </c>
      <c r="G67" s="15">
        <f>G63+G66</f>
        <v>1158.85</v>
      </c>
      <c r="H67" s="15">
        <f>H63+H66</f>
        <v>867.4499999999999</v>
      </c>
      <c r="I67" s="55"/>
      <c r="J67" s="55"/>
    </row>
    <row r="68" spans="1:10" ht="12.75">
      <c r="A68" s="18">
        <v>1</v>
      </c>
      <c r="B68" s="19">
        <f>A68+1</f>
        <v>2</v>
      </c>
      <c r="C68" s="19">
        <f>B68+1</f>
        <v>3</v>
      </c>
      <c r="D68" s="19">
        <f>C68+1</f>
        <v>4</v>
      </c>
      <c r="E68" s="19">
        <v>5</v>
      </c>
      <c r="F68" s="19">
        <v>6</v>
      </c>
      <c r="G68" s="19">
        <f>F68+1</f>
        <v>7</v>
      </c>
      <c r="H68" s="19">
        <f>G68+1</f>
        <v>8</v>
      </c>
      <c r="I68" s="19">
        <v>9</v>
      </c>
      <c r="J68" s="20">
        <f>I68+1</f>
        <v>10</v>
      </c>
    </row>
    <row r="69" spans="1:10" ht="12.75">
      <c r="A69" s="146">
        <v>7</v>
      </c>
      <c r="B69" s="130" t="s">
        <v>100</v>
      </c>
      <c r="C69" s="3" t="s">
        <v>99</v>
      </c>
      <c r="D69" s="3">
        <f>D70+D71+D72+D73</f>
        <v>26638.9</v>
      </c>
      <c r="E69" s="3">
        <f>E70+E71+E72+E73</f>
        <v>1251.75</v>
      </c>
      <c r="F69" s="3">
        <f>F70+F71+F72+F73</f>
        <v>23377.050000000003</v>
      </c>
      <c r="G69" s="3">
        <f>G70+G71+G72+G73</f>
        <v>1158.85</v>
      </c>
      <c r="H69" s="3">
        <f>H70+H71+H72+H73</f>
        <v>851.25</v>
      </c>
      <c r="I69" s="143" t="s">
        <v>76</v>
      </c>
      <c r="J69" s="183" t="s">
        <v>219</v>
      </c>
    </row>
    <row r="70" spans="1:10" ht="12.75">
      <c r="A70" s="146"/>
      <c r="B70" s="130"/>
      <c r="C70" s="1">
        <v>2008</v>
      </c>
      <c r="D70" s="4">
        <f aca="true" t="shared" si="8" ref="D70:D90">E70+F70+G70+H70</f>
        <v>6134.95</v>
      </c>
      <c r="E70" s="4">
        <v>271.2</v>
      </c>
      <c r="F70" s="4">
        <v>5271.85</v>
      </c>
      <c r="G70" s="4">
        <v>554.25</v>
      </c>
      <c r="H70" s="4">
        <v>37.65</v>
      </c>
      <c r="I70" s="143"/>
      <c r="J70" s="183"/>
    </row>
    <row r="71" spans="1:10" ht="12.75">
      <c r="A71" s="146"/>
      <c r="B71" s="130"/>
      <c r="C71" s="1">
        <v>2009</v>
      </c>
      <c r="D71" s="4">
        <f t="shared" si="8"/>
        <v>10033.95</v>
      </c>
      <c r="E71" s="4">
        <v>314.75</v>
      </c>
      <c r="F71" s="4">
        <v>9022.2</v>
      </c>
      <c r="G71" s="4">
        <v>301.3</v>
      </c>
      <c r="H71" s="4">
        <v>395.7</v>
      </c>
      <c r="I71" s="143"/>
      <c r="J71" s="183"/>
    </row>
    <row r="72" spans="1:10" ht="12.75">
      <c r="A72" s="146"/>
      <c r="B72" s="130"/>
      <c r="C72" s="1">
        <v>2010</v>
      </c>
      <c r="D72" s="4">
        <f t="shared" si="8"/>
        <v>10377.499999999998</v>
      </c>
      <c r="E72" s="4">
        <v>665.8</v>
      </c>
      <c r="F72" s="4">
        <v>9083</v>
      </c>
      <c r="G72" s="4">
        <v>210.8</v>
      </c>
      <c r="H72" s="4">
        <v>417.9</v>
      </c>
      <c r="I72" s="143"/>
      <c r="J72" s="183"/>
    </row>
    <row r="73" spans="1:10" ht="52.5" customHeight="1">
      <c r="A73" s="146"/>
      <c r="B73" s="130"/>
      <c r="C73" s="1">
        <v>2011</v>
      </c>
      <c r="D73" s="4">
        <f t="shared" si="8"/>
        <v>92.5</v>
      </c>
      <c r="E73" s="4"/>
      <c r="F73" s="4"/>
      <c r="G73" s="4">
        <v>92.5</v>
      </c>
      <c r="H73" s="4"/>
      <c r="I73" s="143"/>
      <c r="J73" s="183"/>
    </row>
    <row r="74" spans="1:10" ht="12.75">
      <c r="A74" s="146">
        <v>8</v>
      </c>
      <c r="B74" s="147" t="s">
        <v>17</v>
      </c>
      <c r="C74" s="3" t="s">
        <v>99</v>
      </c>
      <c r="D74" s="3">
        <f t="shared" si="8"/>
        <v>24.2</v>
      </c>
      <c r="E74" s="3"/>
      <c r="F74" s="3">
        <f>F75</f>
        <v>8</v>
      </c>
      <c r="G74" s="3"/>
      <c r="H74" s="3">
        <f>H75</f>
        <v>16.2</v>
      </c>
      <c r="I74" s="143"/>
      <c r="J74" s="183"/>
    </row>
    <row r="75" spans="1:10" ht="48" customHeight="1">
      <c r="A75" s="146"/>
      <c r="B75" s="147"/>
      <c r="C75" s="1">
        <v>2010</v>
      </c>
      <c r="D75" s="4">
        <f t="shared" si="8"/>
        <v>24.2</v>
      </c>
      <c r="E75" s="4"/>
      <c r="F75" s="4">
        <v>8</v>
      </c>
      <c r="G75" s="4"/>
      <c r="H75" s="4">
        <v>16.2</v>
      </c>
      <c r="I75" s="143"/>
      <c r="J75" s="183"/>
    </row>
    <row r="76" spans="1:10" ht="12.75">
      <c r="A76" s="146">
        <v>9</v>
      </c>
      <c r="B76" s="147" t="s">
        <v>6</v>
      </c>
      <c r="C76" s="3" t="s">
        <v>99</v>
      </c>
      <c r="D76" s="3">
        <f t="shared" si="8"/>
        <v>4466.6</v>
      </c>
      <c r="E76" s="3">
        <f>E77+E78+E79</f>
        <v>45.6</v>
      </c>
      <c r="F76" s="3">
        <f>F77+F78+F79</f>
        <v>4421</v>
      </c>
      <c r="G76" s="3"/>
      <c r="H76" s="3"/>
      <c r="I76" s="143"/>
      <c r="J76" s="130" t="s">
        <v>36</v>
      </c>
    </row>
    <row r="77" spans="1:10" ht="12.75">
      <c r="A77" s="146"/>
      <c r="B77" s="147"/>
      <c r="C77" s="1">
        <v>2010</v>
      </c>
      <c r="D77" s="3">
        <f t="shared" si="8"/>
        <v>56.6</v>
      </c>
      <c r="E77" s="4">
        <v>45.6</v>
      </c>
      <c r="F77" s="4">
        <v>11</v>
      </c>
      <c r="G77" s="4"/>
      <c r="H77" s="4"/>
      <c r="I77" s="143"/>
      <c r="J77" s="130"/>
    </row>
    <row r="78" spans="1:10" ht="12.75">
      <c r="A78" s="146"/>
      <c r="B78" s="147"/>
      <c r="C78" s="1">
        <v>2011</v>
      </c>
      <c r="D78" s="3">
        <f t="shared" si="8"/>
        <v>2305</v>
      </c>
      <c r="E78" s="4"/>
      <c r="F78" s="4">
        <v>2305</v>
      </c>
      <c r="G78" s="4"/>
      <c r="H78" s="4"/>
      <c r="I78" s="143"/>
      <c r="J78" s="130"/>
    </row>
    <row r="79" spans="1:10" ht="12.75">
      <c r="A79" s="146"/>
      <c r="B79" s="147"/>
      <c r="C79" s="1">
        <v>2012</v>
      </c>
      <c r="D79" s="3">
        <f t="shared" si="8"/>
        <v>2105</v>
      </c>
      <c r="E79" s="4"/>
      <c r="F79" s="4">
        <v>2105</v>
      </c>
      <c r="G79" s="4"/>
      <c r="H79" s="4"/>
      <c r="I79" s="143"/>
      <c r="J79" s="130"/>
    </row>
    <row r="80" spans="1:10" ht="12.75">
      <c r="A80" s="146">
        <v>10</v>
      </c>
      <c r="B80" s="147" t="s">
        <v>7</v>
      </c>
      <c r="C80" s="3" t="s">
        <v>99</v>
      </c>
      <c r="D80" s="3">
        <f t="shared" si="8"/>
        <v>29.18</v>
      </c>
      <c r="E80" s="3">
        <f>E81</f>
        <v>14.59</v>
      </c>
      <c r="F80" s="3">
        <f>F81</f>
        <v>14.59</v>
      </c>
      <c r="G80" s="3"/>
      <c r="H80" s="3"/>
      <c r="I80" s="143"/>
      <c r="J80" s="146"/>
    </row>
    <row r="81" spans="1:10" ht="12.75">
      <c r="A81" s="146"/>
      <c r="B81" s="147"/>
      <c r="C81" s="1">
        <v>2010</v>
      </c>
      <c r="D81" s="3">
        <f t="shared" si="8"/>
        <v>29.18</v>
      </c>
      <c r="E81" s="4">
        <v>14.59</v>
      </c>
      <c r="F81" s="4">
        <v>14.59</v>
      </c>
      <c r="G81" s="4"/>
      <c r="H81" s="4"/>
      <c r="I81" s="143"/>
      <c r="J81" s="146"/>
    </row>
    <row r="82" spans="1:10" ht="12.75">
      <c r="A82" s="129">
        <v>11</v>
      </c>
      <c r="B82" s="147" t="s">
        <v>83</v>
      </c>
      <c r="C82" s="3" t="s">
        <v>99</v>
      </c>
      <c r="D82" s="3">
        <f t="shared" si="8"/>
        <v>23201.6</v>
      </c>
      <c r="E82" s="3">
        <f>E83+E84+E85+E86</f>
        <v>23201.6</v>
      </c>
      <c r="F82" s="3">
        <f>F83+F84+F85+F86</f>
        <v>0</v>
      </c>
      <c r="G82" s="3"/>
      <c r="H82" s="3"/>
      <c r="I82" s="131" t="s">
        <v>75</v>
      </c>
      <c r="J82" s="131" t="s">
        <v>151</v>
      </c>
    </row>
    <row r="83" spans="1:10" ht="12.75">
      <c r="A83" s="129"/>
      <c r="B83" s="147"/>
      <c r="C83" s="1">
        <v>2008</v>
      </c>
      <c r="D83" s="3">
        <f t="shared" si="8"/>
        <v>246.15</v>
      </c>
      <c r="E83" s="4">
        <v>246.15</v>
      </c>
      <c r="F83" s="4"/>
      <c r="G83" s="4"/>
      <c r="H83" s="4"/>
      <c r="I83" s="131"/>
      <c r="J83" s="131"/>
    </row>
    <row r="84" spans="1:10" ht="12.75">
      <c r="A84" s="129"/>
      <c r="B84" s="147"/>
      <c r="C84" s="1">
        <v>2009</v>
      </c>
      <c r="D84" s="3">
        <f t="shared" si="8"/>
        <v>508.55</v>
      </c>
      <c r="E84" s="4">
        <v>508.55</v>
      </c>
      <c r="F84" s="4"/>
      <c r="G84" s="4"/>
      <c r="H84" s="4"/>
      <c r="I84" s="131"/>
      <c r="J84" s="131"/>
    </row>
    <row r="85" spans="1:10" ht="12.75">
      <c r="A85" s="129"/>
      <c r="B85" s="147"/>
      <c r="C85" s="1">
        <v>2010</v>
      </c>
      <c r="D85" s="3">
        <f t="shared" si="8"/>
        <v>15117.3</v>
      </c>
      <c r="E85" s="4">
        <v>15117.3</v>
      </c>
      <c r="F85" s="4"/>
      <c r="G85" s="4"/>
      <c r="H85" s="4"/>
      <c r="I85" s="131"/>
      <c r="J85" s="131"/>
    </row>
    <row r="86" spans="1:10" ht="12.75">
      <c r="A86" s="129"/>
      <c r="B86" s="147"/>
      <c r="C86" s="1">
        <v>2011</v>
      </c>
      <c r="D86" s="3">
        <f t="shared" si="8"/>
        <v>7329.6</v>
      </c>
      <c r="E86" s="4">
        <v>7329.6</v>
      </c>
      <c r="F86" s="4"/>
      <c r="G86" s="4"/>
      <c r="H86" s="4"/>
      <c r="I86" s="131"/>
      <c r="J86" s="131"/>
    </row>
    <row r="87" spans="1:10" ht="12.75">
      <c r="A87" s="129">
        <v>12</v>
      </c>
      <c r="B87" s="147" t="s">
        <v>101</v>
      </c>
      <c r="C87" s="3" t="s">
        <v>99</v>
      </c>
      <c r="D87" s="3">
        <f t="shared" si="8"/>
        <v>31663.9</v>
      </c>
      <c r="E87" s="3">
        <f>E88+E89+E90</f>
        <v>0</v>
      </c>
      <c r="F87" s="3">
        <f>F88+F89+F90</f>
        <v>31663.9</v>
      </c>
      <c r="G87" s="3"/>
      <c r="H87" s="3"/>
      <c r="I87" s="143" t="s">
        <v>76</v>
      </c>
      <c r="J87" s="131" t="s">
        <v>220</v>
      </c>
    </row>
    <row r="88" spans="1:10" ht="12.75">
      <c r="A88" s="129"/>
      <c r="B88" s="147"/>
      <c r="C88" s="1">
        <v>2008</v>
      </c>
      <c r="D88" s="3">
        <f t="shared" si="8"/>
        <v>16539.15</v>
      </c>
      <c r="E88" s="4"/>
      <c r="F88" s="4">
        <v>16539.15</v>
      </c>
      <c r="G88" s="4"/>
      <c r="H88" s="4"/>
      <c r="I88" s="143"/>
      <c r="J88" s="131"/>
    </row>
    <row r="89" spans="1:10" ht="12.75">
      <c r="A89" s="129"/>
      <c r="B89" s="147"/>
      <c r="C89" s="1">
        <v>2009</v>
      </c>
      <c r="D89" s="3">
        <f t="shared" si="8"/>
        <v>6961.6</v>
      </c>
      <c r="E89" s="4"/>
      <c r="F89" s="4">
        <v>6961.6</v>
      </c>
      <c r="G89" s="4"/>
      <c r="H89" s="4"/>
      <c r="I89" s="143"/>
      <c r="J89" s="131"/>
    </row>
    <row r="90" spans="1:10" ht="12.75">
      <c r="A90" s="129"/>
      <c r="B90" s="147"/>
      <c r="C90" s="1">
        <v>2010</v>
      </c>
      <c r="D90" s="3">
        <f t="shared" si="8"/>
        <v>8163.15</v>
      </c>
      <c r="E90" s="4"/>
      <c r="F90" s="4">
        <v>8163.15</v>
      </c>
      <c r="G90" s="4"/>
      <c r="H90" s="4"/>
      <c r="I90" s="143"/>
      <c r="J90" s="131"/>
    </row>
    <row r="91" spans="1:10" ht="61.5" customHeight="1">
      <c r="A91" s="141" t="s">
        <v>205</v>
      </c>
      <c r="B91" s="141"/>
      <c r="C91" s="141"/>
      <c r="D91" s="141"/>
      <c r="E91" s="141"/>
      <c r="F91" s="141"/>
      <c r="G91" s="141"/>
      <c r="H91" s="141"/>
      <c r="I91" s="141"/>
      <c r="J91" s="141"/>
    </row>
    <row r="92" spans="1:10" ht="12.75">
      <c r="A92" s="144" t="s">
        <v>97</v>
      </c>
      <c r="B92" s="144"/>
      <c r="C92" s="57">
        <v>2008</v>
      </c>
      <c r="D92" s="2">
        <f>E92+F92+G92+H92</f>
        <v>8149.33</v>
      </c>
      <c r="E92" s="2">
        <f>E102+E155+E196+E222</f>
        <v>3583.8399999999997</v>
      </c>
      <c r="F92" s="2">
        <f>F102+F155+F196+F222</f>
        <v>2682.98</v>
      </c>
      <c r="G92" s="2">
        <f>G102+G155+G196+G222</f>
        <v>1782.51</v>
      </c>
      <c r="H92" s="2">
        <f>H102+H155+H196+H222</f>
        <v>100</v>
      </c>
      <c r="I92" s="160"/>
      <c r="J92" s="150"/>
    </row>
    <row r="93" spans="1:10" ht="12.75">
      <c r="A93" s="144"/>
      <c r="B93" s="144"/>
      <c r="C93" s="57">
        <v>2009</v>
      </c>
      <c r="D93" s="2">
        <f aca="true" t="shared" si="9" ref="D93:D99">E93+F93+G93+H93</f>
        <v>7992.240000000001</v>
      </c>
      <c r="E93" s="2"/>
      <c r="F93" s="2">
        <f aca="true" t="shared" si="10" ref="F93:H94">F103+F156+F197+F223</f>
        <v>6472.4800000000005</v>
      </c>
      <c r="G93" s="2">
        <f t="shared" si="10"/>
        <v>1208.91</v>
      </c>
      <c r="H93" s="2">
        <f t="shared" si="10"/>
        <v>310.85</v>
      </c>
      <c r="I93" s="160"/>
      <c r="J93" s="150"/>
    </row>
    <row r="94" spans="1:10" ht="12.75">
      <c r="A94" s="144"/>
      <c r="B94" s="144"/>
      <c r="C94" s="57">
        <v>2010</v>
      </c>
      <c r="D94" s="2">
        <f t="shared" si="9"/>
        <v>2841.47</v>
      </c>
      <c r="E94" s="2"/>
      <c r="F94" s="2">
        <f t="shared" si="10"/>
        <v>724.2499999999999</v>
      </c>
      <c r="G94" s="2">
        <f t="shared" si="10"/>
        <v>1924.72</v>
      </c>
      <c r="H94" s="2">
        <f t="shared" si="10"/>
        <v>192.5</v>
      </c>
      <c r="I94" s="160"/>
      <c r="J94" s="150"/>
    </row>
    <row r="95" spans="1:10" ht="17.25" customHeight="1">
      <c r="A95" s="144"/>
      <c r="B95" s="144"/>
      <c r="C95" s="57" t="s">
        <v>99</v>
      </c>
      <c r="D95" s="2">
        <f t="shared" si="9"/>
        <v>18983.04</v>
      </c>
      <c r="E95" s="2">
        <f>E92+E93+E94</f>
        <v>3583.8399999999997</v>
      </c>
      <c r="F95" s="2">
        <f>F92+F93+F94</f>
        <v>9879.710000000001</v>
      </c>
      <c r="G95" s="2">
        <f>G92+G93+G94</f>
        <v>4916.14</v>
      </c>
      <c r="H95" s="2">
        <f>H92+H93+H94</f>
        <v>603.35</v>
      </c>
      <c r="I95" s="160"/>
      <c r="J95" s="150"/>
    </row>
    <row r="96" spans="1:10" ht="12.75">
      <c r="A96" s="144" t="s">
        <v>98</v>
      </c>
      <c r="B96" s="144"/>
      <c r="C96" s="57">
        <v>2011</v>
      </c>
      <c r="D96" s="2">
        <f t="shared" si="9"/>
        <v>42348.7</v>
      </c>
      <c r="E96" s="2">
        <f aca="true" t="shared" si="11" ref="E96:G97">E106+E159+E200+E226</f>
        <v>12000</v>
      </c>
      <c r="F96" s="2">
        <f t="shared" si="11"/>
        <v>26117.85</v>
      </c>
      <c r="G96" s="2">
        <f t="shared" si="11"/>
        <v>4230.85</v>
      </c>
      <c r="H96" s="2"/>
      <c r="I96" s="160"/>
      <c r="J96" s="150"/>
    </row>
    <row r="97" spans="1:10" ht="12.75">
      <c r="A97" s="144"/>
      <c r="B97" s="144"/>
      <c r="C97" s="57">
        <v>2012</v>
      </c>
      <c r="D97" s="2">
        <f t="shared" si="9"/>
        <v>2641.2</v>
      </c>
      <c r="E97" s="2">
        <f t="shared" si="11"/>
        <v>0</v>
      </c>
      <c r="F97" s="2">
        <f t="shared" si="11"/>
        <v>523.2</v>
      </c>
      <c r="G97" s="2">
        <f t="shared" si="11"/>
        <v>2118</v>
      </c>
      <c r="H97" s="2"/>
      <c r="I97" s="160"/>
      <c r="J97" s="150"/>
    </row>
    <row r="98" spans="1:10" ht="12.75">
      <c r="A98" s="144"/>
      <c r="B98" s="144"/>
      <c r="C98" s="57" t="s">
        <v>99</v>
      </c>
      <c r="D98" s="2">
        <f t="shared" si="9"/>
        <v>44989.9</v>
      </c>
      <c r="E98" s="2">
        <f>E96+E97</f>
        <v>12000</v>
      </c>
      <c r="F98" s="2">
        <f>F96+F97</f>
        <v>26641.05</v>
      </c>
      <c r="G98" s="2">
        <f>G96+G97</f>
        <v>6348.85</v>
      </c>
      <c r="H98" s="2"/>
      <c r="I98" s="150"/>
      <c r="J98" s="150"/>
    </row>
    <row r="99" spans="1:10" ht="17.25" customHeight="1">
      <c r="A99" s="162"/>
      <c r="B99" s="162"/>
      <c r="C99" s="57" t="s">
        <v>99</v>
      </c>
      <c r="D99" s="2">
        <f t="shared" si="9"/>
        <v>63369.59000000001</v>
      </c>
      <c r="E99" s="2">
        <f>E95+E98</f>
        <v>15583.84</v>
      </c>
      <c r="F99" s="2">
        <f>F95+F98</f>
        <v>36520.76</v>
      </c>
      <c r="G99" s="2">
        <f>G95+G98</f>
        <v>11264.990000000002</v>
      </c>
      <c r="H99" s="2"/>
      <c r="I99" s="142"/>
      <c r="J99" s="142"/>
    </row>
    <row r="100" spans="1:10" ht="14.25" customHeight="1">
      <c r="A100" s="18">
        <v>1</v>
      </c>
      <c r="B100" s="19">
        <f>A100+1</f>
        <v>2</v>
      </c>
      <c r="C100" s="19">
        <f>B100+1</f>
        <v>3</v>
      </c>
      <c r="D100" s="19">
        <f>C100+1</f>
        <v>4</v>
      </c>
      <c r="E100" s="19">
        <v>5</v>
      </c>
      <c r="F100" s="19">
        <v>6</v>
      </c>
      <c r="G100" s="19">
        <f>F100+1</f>
        <v>7</v>
      </c>
      <c r="H100" s="19">
        <f>G100+1</f>
        <v>8</v>
      </c>
      <c r="I100" s="19">
        <v>9</v>
      </c>
      <c r="J100" s="20">
        <f>I100+1</f>
        <v>10</v>
      </c>
    </row>
    <row r="101" spans="1:10" ht="35.25" customHeight="1">
      <c r="A101" s="133" t="s">
        <v>206</v>
      </c>
      <c r="B101" s="133"/>
      <c r="C101" s="133"/>
      <c r="D101" s="133"/>
      <c r="E101" s="133"/>
      <c r="F101" s="133"/>
      <c r="G101" s="133"/>
      <c r="H101" s="133"/>
      <c r="I101" s="133"/>
      <c r="J101" s="133"/>
    </row>
    <row r="102" spans="1:10" ht="12.75">
      <c r="A102" s="144" t="s">
        <v>97</v>
      </c>
      <c r="B102" s="144"/>
      <c r="C102" s="57">
        <v>2008</v>
      </c>
      <c r="D102" s="2">
        <f>E102+F102+G102+H102</f>
        <v>1681.4</v>
      </c>
      <c r="E102" s="2">
        <f>E111+E127+E138+E143+E147+E149</f>
        <v>17.349999999999998</v>
      </c>
      <c r="F102" s="2">
        <f>F111+F127+F138+F143+F147+F149</f>
        <v>642.91</v>
      </c>
      <c r="G102" s="2">
        <f>G111+G127+G138+G143+G147+G149</f>
        <v>1021.14</v>
      </c>
      <c r="H102" s="2"/>
      <c r="I102" s="160"/>
      <c r="J102" s="150"/>
    </row>
    <row r="103" spans="1:10" ht="12.75">
      <c r="A103" s="144"/>
      <c r="B103" s="144"/>
      <c r="C103" s="57">
        <v>2009</v>
      </c>
      <c r="D103" s="2">
        <f aca="true" t="shared" si="12" ref="D103:D151">E103+F103+G103+H103</f>
        <v>3569.12</v>
      </c>
      <c r="E103" s="2"/>
      <c r="F103" s="2">
        <f>F112+F115+F119+F123+F128+F133+F139+F144+F150</f>
        <v>2983.77</v>
      </c>
      <c r="G103" s="2">
        <f>G112+G115+G119+G123+G128+G133+G139+G144+G150</f>
        <v>585.35</v>
      </c>
      <c r="H103" s="2"/>
      <c r="I103" s="160"/>
      <c r="J103" s="150"/>
    </row>
    <row r="104" spans="1:10" ht="12.75">
      <c r="A104" s="144"/>
      <c r="B104" s="144"/>
      <c r="C104" s="57">
        <v>2010</v>
      </c>
      <c r="D104" s="2">
        <f t="shared" si="12"/>
        <v>561.95</v>
      </c>
      <c r="E104" s="2"/>
      <c r="F104" s="2">
        <f>F113+F116+F120+F124+F129+F134+F140+F145+F151</f>
        <v>89.45</v>
      </c>
      <c r="G104" s="2">
        <f>G113+G116+G120+G124+G129+G134+G140+G145+G151</f>
        <v>472.5</v>
      </c>
      <c r="H104" s="2"/>
      <c r="I104" s="160"/>
      <c r="J104" s="150"/>
    </row>
    <row r="105" spans="1:10" ht="16.5" customHeight="1">
      <c r="A105" s="144"/>
      <c r="B105" s="144"/>
      <c r="C105" s="57" t="s">
        <v>99</v>
      </c>
      <c r="D105" s="2">
        <f t="shared" si="12"/>
        <v>5812.469999999999</v>
      </c>
      <c r="E105" s="2">
        <f>E102+E103+E104</f>
        <v>17.349999999999998</v>
      </c>
      <c r="F105" s="2">
        <f>F102+F103+F104</f>
        <v>3716.1299999999997</v>
      </c>
      <c r="G105" s="2">
        <f>G102+G103+G104</f>
        <v>2078.99</v>
      </c>
      <c r="H105" s="2"/>
      <c r="I105" s="160"/>
      <c r="J105" s="150"/>
    </row>
    <row r="106" spans="1:10" ht="12.75">
      <c r="A106" s="144" t="s">
        <v>98</v>
      </c>
      <c r="B106" s="144"/>
      <c r="C106" s="57">
        <v>2011</v>
      </c>
      <c r="D106" s="2">
        <f t="shared" si="12"/>
        <v>12266.05</v>
      </c>
      <c r="E106" s="2">
        <f>E117+E121+E125+E130+E135+E141+E153</f>
        <v>12000</v>
      </c>
      <c r="F106" s="2">
        <f>F117+F121+F125+F130+F135+F141+F153</f>
        <v>163.05</v>
      </c>
      <c r="G106" s="2">
        <f>G117+G121+G125+G130+G135+G141+G153</f>
        <v>103</v>
      </c>
      <c r="H106" s="2"/>
      <c r="I106" s="160"/>
      <c r="J106" s="150"/>
    </row>
    <row r="107" spans="1:10" ht="12.75">
      <c r="A107" s="144"/>
      <c r="B107" s="144"/>
      <c r="C107" s="57">
        <v>2012</v>
      </c>
      <c r="D107" s="2">
        <f t="shared" si="12"/>
        <v>97</v>
      </c>
      <c r="E107" s="2"/>
      <c r="F107" s="2"/>
      <c r="G107" s="2">
        <f>G136</f>
        <v>97</v>
      </c>
      <c r="H107" s="2"/>
      <c r="I107" s="160"/>
      <c r="J107" s="150"/>
    </row>
    <row r="108" spans="1:10" ht="17.25" customHeight="1">
      <c r="A108" s="144"/>
      <c r="B108" s="144"/>
      <c r="C108" s="57" t="s">
        <v>99</v>
      </c>
      <c r="D108" s="2">
        <f t="shared" si="12"/>
        <v>12363.05</v>
      </c>
      <c r="E108" s="2">
        <f>E106+E107</f>
        <v>12000</v>
      </c>
      <c r="F108" s="2">
        <f>F106+F107</f>
        <v>163.05</v>
      </c>
      <c r="G108" s="2">
        <f>G106+G107</f>
        <v>200</v>
      </c>
      <c r="H108" s="2"/>
      <c r="I108" s="150"/>
      <c r="J108" s="150"/>
    </row>
    <row r="109" spans="1:10" ht="23.25" customHeight="1">
      <c r="A109" s="162"/>
      <c r="B109" s="162"/>
      <c r="C109" s="57" t="s">
        <v>99</v>
      </c>
      <c r="D109" s="2">
        <f t="shared" si="12"/>
        <v>18175.52</v>
      </c>
      <c r="E109" s="2">
        <f>E105+E108</f>
        <v>12017.35</v>
      </c>
      <c r="F109" s="2">
        <f>F105+F108</f>
        <v>3879.18</v>
      </c>
      <c r="G109" s="2">
        <f>G105+G108</f>
        <v>2278.99</v>
      </c>
      <c r="H109" s="2"/>
      <c r="I109" s="142"/>
      <c r="J109" s="142"/>
    </row>
    <row r="110" spans="1:10" ht="12.75" customHeight="1">
      <c r="A110" s="146">
        <v>13</v>
      </c>
      <c r="B110" s="175" t="s">
        <v>65</v>
      </c>
      <c r="C110" s="3" t="s">
        <v>99</v>
      </c>
      <c r="D110" s="2">
        <f t="shared" si="12"/>
        <v>384.25</v>
      </c>
      <c r="E110" s="3">
        <f>E111+E112+E113</f>
        <v>1.2</v>
      </c>
      <c r="F110" s="3">
        <f>F111+F112+F113</f>
        <v>0</v>
      </c>
      <c r="G110" s="3">
        <f>G111+G112+G113</f>
        <v>383.05</v>
      </c>
      <c r="H110" s="3"/>
      <c r="I110" s="131" t="s">
        <v>66</v>
      </c>
      <c r="J110" s="132" t="s">
        <v>136</v>
      </c>
    </row>
    <row r="111" spans="1:10" ht="12.75">
      <c r="A111" s="146"/>
      <c r="B111" s="166"/>
      <c r="C111" s="1">
        <v>2008</v>
      </c>
      <c r="D111" s="13">
        <f t="shared" si="12"/>
        <v>214.39999999999998</v>
      </c>
      <c r="E111" s="4">
        <v>1.2</v>
      </c>
      <c r="F111" s="4"/>
      <c r="G111" s="4">
        <v>213.2</v>
      </c>
      <c r="H111" s="4"/>
      <c r="I111" s="131"/>
      <c r="J111" s="132"/>
    </row>
    <row r="112" spans="1:10" ht="12.75">
      <c r="A112" s="146"/>
      <c r="B112" s="166"/>
      <c r="C112" s="1">
        <v>2009</v>
      </c>
      <c r="D112" s="13">
        <f t="shared" si="12"/>
        <v>85.55</v>
      </c>
      <c r="E112" s="4"/>
      <c r="F112" s="4"/>
      <c r="G112" s="4">
        <v>85.55</v>
      </c>
      <c r="H112" s="4"/>
      <c r="I112" s="131"/>
      <c r="J112" s="132"/>
    </row>
    <row r="113" spans="1:10" ht="12.75">
      <c r="A113" s="146"/>
      <c r="B113" s="166"/>
      <c r="C113" s="1">
        <v>2010</v>
      </c>
      <c r="D113" s="13">
        <f t="shared" si="12"/>
        <v>84.3</v>
      </c>
      <c r="E113" s="4"/>
      <c r="F113" s="4"/>
      <c r="G113" s="4">
        <v>84.3</v>
      </c>
      <c r="H113" s="4"/>
      <c r="I113" s="131"/>
      <c r="J113" s="132"/>
    </row>
    <row r="114" spans="1:10" ht="12.75">
      <c r="A114" s="146">
        <v>14</v>
      </c>
      <c r="B114" s="147" t="s">
        <v>179</v>
      </c>
      <c r="C114" s="3" t="s">
        <v>99</v>
      </c>
      <c r="D114" s="2">
        <f t="shared" si="12"/>
        <v>205.55</v>
      </c>
      <c r="E114" s="3"/>
      <c r="F114" s="3">
        <f>F115+F116+F117</f>
        <v>205.55</v>
      </c>
      <c r="G114" s="3"/>
      <c r="H114" s="3"/>
      <c r="I114" s="131"/>
      <c r="J114" s="132"/>
    </row>
    <row r="115" spans="1:10" ht="12.75">
      <c r="A115" s="146"/>
      <c r="B115" s="166"/>
      <c r="C115" s="1">
        <v>2009</v>
      </c>
      <c r="D115" s="13">
        <f t="shared" si="12"/>
        <v>88</v>
      </c>
      <c r="E115" s="4"/>
      <c r="F115" s="4">
        <v>88</v>
      </c>
      <c r="G115" s="4"/>
      <c r="H115" s="4"/>
      <c r="I115" s="131"/>
      <c r="J115" s="132"/>
    </row>
    <row r="116" spans="1:10" ht="12.75">
      <c r="A116" s="146"/>
      <c r="B116" s="166"/>
      <c r="C116" s="1">
        <v>2010</v>
      </c>
      <c r="D116" s="13">
        <f t="shared" si="12"/>
        <v>47.35</v>
      </c>
      <c r="E116" s="4"/>
      <c r="F116" s="4">
        <v>47.35</v>
      </c>
      <c r="G116" s="4"/>
      <c r="H116" s="4"/>
      <c r="I116" s="131"/>
      <c r="J116" s="132"/>
    </row>
    <row r="117" spans="1:10" ht="12.75">
      <c r="A117" s="146"/>
      <c r="B117" s="166"/>
      <c r="C117" s="1">
        <v>2011</v>
      </c>
      <c r="D117" s="13">
        <f t="shared" si="12"/>
        <v>70.2</v>
      </c>
      <c r="E117" s="4"/>
      <c r="F117" s="4">
        <v>70.2</v>
      </c>
      <c r="G117" s="4"/>
      <c r="H117" s="4"/>
      <c r="I117" s="131"/>
      <c r="J117" s="132"/>
    </row>
    <row r="118" spans="1:10" ht="12.75">
      <c r="A118" s="146">
        <v>15</v>
      </c>
      <c r="B118" s="184" t="s">
        <v>180</v>
      </c>
      <c r="C118" s="3" t="s">
        <v>99</v>
      </c>
      <c r="D118" s="2">
        <f t="shared" si="12"/>
        <v>70.1</v>
      </c>
      <c r="E118" s="3"/>
      <c r="F118" s="3">
        <f>F119+F120+F121</f>
        <v>70.1</v>
      </c>
      <c r="G118" s="3"/>
      <c r="H118" s="3"/>
      <c r="I118" s="131"/>
      <c r="J118" s="132"/>
    </row>
    <row r="119" spans="1:10" ht="12.75">
      <c r="A119" s="146"/>
      <c r="B119" s="166"/>
      <c r="C119" s="1">
        <v>2009</v>
      </c>
      <c r="D119" s="13">
        <f t="shared" si="12"/>
        <v>5.5</v>
      </c>
      <c r="E119" s="4"/>
      <c r="F119" s="4">
        <v>5.5</v>
      </c>
      <c r="G119" s="4"/>
      <c r="H119" s="4"/>
      <c r="I119" s="131"/>
      <c r="J119" s="132"/>
    </row>
    <row r="120" spans="1:10" ht="12.75">
      <c r="A120" s="146"/>
      <c r="B120" s="166"/>
      <c r="C120" s="1">
        <v>2010</v>
      </c>
      <c r="D120" s="13">
        <f t="shared" si="12"/>
        <v>24.35</v>
      </c>
      <c r="E120" s="4"/>
      <c r="F120" s="4">
        <v>24.35</v>
      </c>
      <c r="G120" s="4"/>
      <c r="H120" s="4"/>
      <c r="I120" s="131"/>
      <c r="J120" s="132"/>
    </row>
    <row r="121" spans="1:10" ht="12.75">
      <c r="A121" s="146"/>
      <c r="B121" s="166"/>
      <c r="C121" s="1">
        <v>2011</v>
      </c>
      <c r="D121" s="13">
        <f t="shared" si="12"/>
        <v>40.25</v>
      </c>
      <c r="E121" s="4"/>
      <c r="F121" s="4">
        <v>40.25</v>
      </c>
      <c r="G121" s="4"/>
      <c r="H121" s="4"/>
      <c r="I121" s="131"/>
      <c r="J121" s="132"/>
    </row>
    <row r="122" spans="1:10" ht="12.75">
      <c r="A122" s="146">
        <v>16</v>
      </c>
      <c r="B122" s="130" t="s">
        <v>183</v>
      </c>
      <c r="C122" s="3" t="s">
        <v>99</v>
      </c>
      <c r="D122" s="2">
        <f t="shared" si="12"/>
        <v>191.83</v>
      </c>
      <c r="E122" s="3"/>
      <c r="F122" s="3">
        <f>+F123+F124+F125</f>
        <v>191.83</v>
      </c>
      <c r="G122" s="3"/>
      <c r="H122" s="3"/>
      <c r="I122" s="131"/>
      <c r="J122" s="132" t="s">
        <v>4</v>
      </c>
    </row>
    <row r="123" spans="1:10" ht="12.75">
      <c r="A123" s="146"/>
      <c r="B123" s="166"/>
      <c r="C123" s="1">
        <v>2009</v>
      </c>
      <c r="D123" s="13">
        <f t="shared" si="12"/>
        <v>122.48</v>
      </c>
      <c r="E123" s="4"/>
      <c r="F123" s="4">
        <v>122.48</v>
      </c>
      <c r="G123" s="4"/>
      <c r="H123" s="12"/>
      <c r="I123" s="131"/>
      <c r="J123" s="132"/>
    </row>
    <row r="124" spans="1:10" ht="12.75">
      <c r="A124" s="146"/>
      <c r="B124" s="166"/>
      <c r="C124" s="1">
        <v>2010</v>
      </c>
      <c r="D124" s="13">
        <f t="shared" si="12"/>
        <v>16.75</v>
      </c>
      <c r="E124" s="4"/>
      <c r="F124" s="4">
        <v>16.75</v>
      </c>
      <c r="G124" s="4"/>
      <c r="H124" s="12"/>
      <c r="I124" s="131"/>
      <c r="J124" s="132"/>
    </row>
    <row r="125" spans="1:10" ht="12.75">
      <c r="A125" s="146"/>
      <c r="B125" s="166"/>
      <c r="C125" s="1">
        <v>2011</v>
      </c>
      <c r="D125" s="13">
        <f t="shared" si="12"/>
        <v>52.6</v>
      </c>
      <c r="E125" s="4"/>
      <c r="F125" s="4">
        <v>52.6</v>
      </c>
      <c r="G125" s="4"/>
      <c r="H125" s="4"/>
      <c r="I125" s="131"/>
      <c r="J125" s="132"/>
    </row>
    <row r="126" spans="1:10" ht="12.75">
      <c r="A126" s="129">
        <v>17</v>
      </c>
      <c r="B126" s="147" t="s">
        <v>58</v>
      </c>
      <c r="C126" s="3" t="s">
        <v>99</v>
      </c>
      <c r="D126" s="2">
        <f t="shared" si="12"/>
        <v>108.1</v>
      </c>
      <c r="E126" s="3">
        <f>E127+E128+E129+E130</f>
        <v>16.15</v>
      </c>
      <c r="F126" s="3"/>
      <c r="G126" s="3">
        <f>G127+G128+G129+G130</f>
        <v>91.95</v>
      </c>
      <c r="H126" s="3"/>
      <c r="I126" s="131"/>
      <c r="J126" s="132" t="s">
        <v>182</v>
      </c>
    </row>
    <row r="127" spans="1:10" ht="12.75">
      <c r="A127" s="129"/>
      <c r="B127" s="166"/>
      <c r="C127" s="1">
        <v>2008</v>
      </c>
      <c r="D127" s="13">
        <f t="shared" si="12"/>
        <v>16.15</v>
      </c>
      <c r="E127" s="4">
        <v>16.15</v>
      </c>
      <c r="F127" s="4"/>
      <c r="G127" s="4"/>
      <c r="H127" s="12"/>
      <c r="I127" s="131"/>
      <c r="J127" s="132"/>
    </row>
    <row r="128" spans="1:10" ht="12.75">
      <c r="A128" s="129"/>
      <c r="B128" s="166"/>
      <c r="C128" s="1">
        <v>2009</v>
      </c>
      <c r="D128" s="13">
        <f t="shared" si="12"/>
        <v>19</v>
      </c>
      <c r="E128" s="4"/>
      <c r="F128" s="4"/>
      <c r="G128" s="4">
        <v>19</v>
      </c>
      <c r="H128" s="12"/>
      <c r="I128" s="131"/>
      <c r="J128" s="132"/>
    </row>
    <row r="129" spans="1:10" ht="12.75">
      <c r="A129" s="129"/>
      <c r="B129" s="166"/>
      <c r="C129" s="1">
        <v>2010</v>
      </c>
      <c r="D129" s="13">
        <f t="shared" si="12"/>
        <v>24.95</v>
      </c>
      <c r="E129" s="4"/>
      <c r="F129" s="4"/>
      <c r="G129" s="4">
        <v>24.95</v>
      </c>
      <c r="H129" s="12"/>
      <c r="I129" s="131"/>
      <c r="J129" s="132"/>
    </row>
    <row r="130" spans="1:10" ht="123" customHeight="1">
      <c r="A130" s="129"/>
      <c r="B130" s="166"/>
      <c r="C130" s="1">
        <v>2011</v>
      </c>
      <c r="D130" s="13">
        <f t="shared" si="12"/>
        <v>48</v>
      </c>
      <c r="E130" s="4"/>
      <c r="F130" s="4"/>
      <c r="G130" s="4">
        <v>48</v>
      </c>
      <c r="H130" s="12"/>
      <c r="I130" s="131"/>
      <c r="J130" s="132"/>
    </row>
    <row r="131" spans="1:10" ht="13.5" customHeight="1">
      <c r="A131" s="18">
        <v>1</v>
      </c>
      <c r="B131" s="19">
        <f>A131+1</f>
        <v>2</v>
      </c>
      <c r="C131" s="19">
        <f>B131+1</f>
        <v>3</v>
      </c>
      <c r="D131" s="19">
        <f>C131+1</f>
        <v>4</v>
      </c>
      <c r="E131" s="19">
        <v>5</v>
      </c>
      <c r="F131" s="19">
        <v>6</v>
      </c>
      <c r="G131" s="19">
        <f>F131+1</f>
        <v>7</v>
      </c>
      <c r="H131" s="19">
        <f>G131+1</f>
        <v>8</v>
      </c>
      <c r="I131" s="19">
        <v>9</v>
      </c>
      <c r="J131" s="20">
        <f>I131+1</f>
        <v>10</v>
      </c>
    </row>
    <row r="132" spans="1:10" ht="21" customHeight="1">
      <c r="A132" s="146">
        <v>18</v>
      </c>
      <c r="B132" s="147" t="s">
        <v>68</v>
      </c>
      <c r="C132" s="3" t="s">
        <v>99</v>
      </c>
      <c r="D132" s="2">
        <f t="shared" si="12"/>
        <v>158.5</v>
      </c>
      <c r="E132" s="3"/>
      <c r="F132" s="3"/>
      <c r="G132" s="3">
        <f>G133+G134+G136+G135</f>
        <v>158.5</v>
      </c>
      <c r="H132" s="3"/>
      <c r="I132" s="131" t="s">
        <v>66</v>
      </c>
      <c r="J132" s="132" t="s">
        <v>69</v>
      </c>
    </row>
    <row r="133" spans="1:10" ht="12.75">
      <c r="A133" s="146"/>
      <c r="B133" s="166"/>
      <c r="C133" s="1">
        <v>2009</v>
      </c>
      <c r="D133" s="13">
        <f t="shared" si="12"/>
        <v>11.5</v>
      </c>
      <c r="E133" s="4"/>
      <c r="F133" s="4"/>
      <c r="G133" s="4">
        <v>11.5</v>
      </c>
      <c r="H133" s="4"/>
      <c r="I133" s="131"/>
      <c r="J133" s="132"/>
    </row>
    <row r="134" spans="1:10" ht="12.75">
      <c r="A134" s="146"/>
      <c r="B134" s="166"/>
      <c r="C134" s="1">
        <v>2010</v>
      </c>
      <c r="D134" s="13">
        <f t="shared" si="12"/>
        <v>25</v>
      </c>
      <c r="E134" s="4"/>
      <c r="F134" s="4"/>
      <c r="G134" s="4">
        <v>25</v>
      </c>
      <c r="H134" s="4"/>
      <c r="I134" s="131"/>
      <c r="J134" s="132"/>
    </row>
    <row r="135" spans="1:10" ht="12.75">
      <c r="A135" s="146"/>
      <c r="B135" s="166"/>
      <c r="C135" s="1">
        <v>2011</v>
      </c>
      <c r="D135" s="13">
        <f t="shared" si="12"/>
        <v>25</v>
      </c>
      <c r="E135" s="4"/>
      <c r="F135" s="4"/>
      <c r="G135" s="4">
        <v>25</v>
      </c>
      <c r="H135" s="4"/>
      <c r="I135" s="131"/>
      <c r="J135" s="132"/>
    </row>
    <row r="136" spans="1:10" ht="12.75">
      <c r="A136" s="146"/>
      <c r="B136" s="166"/>
      <c r="C136" s="1">
        <v>2012</v>
      </c>
      <c r="D136" s="13">
        <f t="shared" si="12"/>
        <v>97</v>
      </c>
      <c r="E136" s="4"/>
      <c r="F136" s="4"/>
      <c r="G136" s="4">
        <v>97</v>
      </c>
      <c r="H136" s="4"/>
      <c r="I136" s="131"/>
      <c r="J136" s="132"/>
    </row>
    <row r="137" spans="1:10" ht="12.75">
      <c r="A137" s="146">
        <v>19</v>
      </c>
      <c r="B137" s="130" t="s">
        <v>120</v>
      </c>
      <c r="C137" s="3" t="s">
        <v>99</v>
      </c>
      <c r="D137" s="2">
        <f t="shared" si="12"/>
        <v>333.1</v>
      </c>
      <c r="E137" s="3"/>
      <c r="F137" s="3"/>
      <c r="G137" s="3">
        <f>G138+G139+G140+G141</f>
        <v>333.1</v>
      </c>
      <c r="H137" s="3"/>
      <c r="I137" s="131" t="s">
        <v>70</v>
      </c>
      <c r="J137" s="132" t="s">
        <v>143</v>
      </c>
    </row>
    <row r="138" spans="1:10" ht="12.75">
      <c r="A138" s="146"/>
      <c r="B138" s="166"/>
      <c r="C138" s="1">
        <v>2008</v>
      </c>
      <c r="D138" s="13">
        <f t="shared" si="12"/>
        <v>6.05</v>
      </c>
      <c r="E138" s="4"/>
      <c r="F138" s="4"/>
      <c r="G138" s="10">
        <v>6.05</v>
      </c>
      <c r="H138" s="5"/>
      <c r="I138" s="131"/>
      <c r="J138" s="132"/>
    </row>
    <row r="139" spans="1:10" ht="12.75">
      <c r="A139" s="146"/>
      <c r="B139" s="166"/>
      <c r="C139" s="1">
        <v>2009</v>
      </c>
      <c r="D139" s="13">
        <f t="shared" si="12"/>
        <v>139.2</v>
      </c>
      <c r="E139" s="4"/>
      <c r="F139" s="4"/>
      <c r="G139" s="10">
        <v>139.2</v>
      </c>
      <c r="H139" s="5"/>
      <c r="I139" s="131"/>
      <c r="J139" s="132"/>
    </row>
    <row r="140" spans="1:10" ht="12.75">
      <c r="A140" s="146"/>
      <c r="B140" s="166"/>
      <c r="C140" s="1">
        <v>2010</v>
      </c>
      <c r="D140" s="13">
        <f t="shared" si="12"/>
        <v>157.85</v>
      </c>
      <c r="E140" s="4"/>
      <c r="F140" s="4"/>
      <c r="G140" s="10">
        <v>157.85</v>
      </c>
      <c r="H140" s="5"/>
      <c r="I140" s="131"/>
      <c r="J140" s="132"/>
    </row>
    <row r="141" spans="1:10" ht="12.75">
      <c r="A141" s="146"/>
      <c r="B141" s="166"/>
      <c r="C141" s="1">
        <v>2011</v>
      </c>
      <c r="D141" s="13">
        <f t="shared" si="12"/>
        <v>30</v>
      </c>
      <c r="E141" s="4"/>
      <c r="F141" s="4"/>
      <c r="G141" s="10">
        <v>30</v>
      </c>
      <c r="H141" s="5"/>
      <c r="I141" s="131"/>
      <c r="J141" s="132"/>
    </row>
    <row r="142" spans="1:10" ht="11.25" customHeight="1">
      <c r="A142" s="146">
        <v>20</v>
      </c>
      <c r="B142" s="130" t="s">
        <v>3</v>
      </c>
      <c r="C142" s="3" t="s">
        <v>99</v>
      </c>
      <c r="D142" s="2">
        <f t="shared" si="12"/>
        <v>281.7</v>
      </c>
      <c r="E142" s="3"/>
      <c r="F142" s="3">
        <f>F143+F144+F145</f>
        <v>281.7</v>
      </c>
      <c r="G142" s="3"/>
      <c r="H142" s="3"/>
      <c r="I142" s="131"/>
      <c r="J142" s="132"/>
    </row>
    <row r="143" spans="1:10" ht="12.75">
      <c r="A143" s="146"/>
      <c r="B143" s="166"/>
      <c r="C143" s="1">
        <v>2008</v>
      </c>
      <c r="D143" s="13">
        <f t="shared" si="12"/>
        <v>206.7</v>
      </c>
      <c r="E143" s="4"/>
      <c r="F143" s="4">
        <v>206.7</v>
      </c>
      <c r="G143" s="10"/>
      <c r="H143" s="5"/>
      <c r="I143" s="131"/>
      <c r="J143" s="132"/>
    </row>
    <row r="144" spans="1:10" ht="12.75">
      <c r="A144" s="146"/>
      <c r="B144" s="166"/>
      <c r="C144" s="1">
        <v>2009</v>
      </c>
      <c r="D144" s="13">
        <f t="shared" si="12"/>
        <v>74</v>
      </c>
      <c r="E144" s="4"/>
      <c r="F144" s="4">
        <v>74</v>
      </c>
      <c r="G144" s="10"/>
      <c r="H144" s="5"/>
      <c r="I144" s="131"/>
      <c r="J144" s="132"/>
    </row>
    <row r="145" spans="1:10" ht="12.75">
      <c r="A145" s="146"/>
      <c r="B145" s="166"/>
      <c r="C145" s="1">
        <v>2010</v>
      </c>
      <c r="D145" s="13">
        <f t="shared" si="12"/>
        <v>1</v>
      </c>
      <c r="E145" s="4"/>
      <c r="F145" s="4">
        <v>1</v>
      </c>
      <c r="G145" s="10"/>
      <c r="H145" s="5"/>
      <c r="I145" s="131"/>
      <c r="J145" s="132"/>
    </row>
    <row r="146" spans="1:10" ht="12.75">
      <c r="A146" s="146">
        <v>21</v>
      </c>
      <c r="B146" s="130" t="s">
        <v>137</v>
      </c>
      <c r="C146" s="11" t="s">
        <v>106</v>
      </c>
      <c r="D146" s="2">
        <f t="shared" si="12"/>
        <v>692.84</v>
      </c>
      <c r="E146" s="3"/>
      <c r="F146" s="3"/>
      <c r="G146" s="3">
        <f>SUM(G147)</f>
        <v>692.84</v>
      </c>
      <c r="H146" s="3"/>
      <c r="I146" s="132" t="s">
        <v>107</v>
      </c>
      <c r="J146" s="130" t="s">
        <v>141</v>
      </c>
    </row>
    <row r="147" spans="1:10" ht="59.25" customHeight="1">
      <c r="A147" s="146"/>
      <c r="B147" s="166"/>
      <c r="C147" s="1">
        <v>2008</v>
      </c>
      <c r="D147" s="13">
        <f t="shared" si="12"/>
        <v>692.84</v>
      </c>
      <c r="E147" s="4"/>
      <c r="F147" s="4"/>
      <c r="G147" s="4">
        <v>692.84</v>
      </c>
      <c r="H147" s="5"/>
      <c r="I147" s="132"/>
      <c r="J147" s="130"/>
    </row>
    <row r="148" spans="1:10" ht="12.75" customHeight="1">
      <c r="A148" s="146">
        <v>22</v>
      </c>
      <c r="B148" s="147" t="s">
        <v>102</v>
      </c>
      <c r="C148" s="3" t="s">
        <v>99</v>
      </c>
      <c r="D148" s="2">
        <f t="shared" si="12"/>
        <v>3749.55</v>
      </c>
      <c r="E148" s="3"/>
      <c r="F148" s="3">
        <f>F149+F150+F151</f>
        <v>3130</v>
      </c>
      <c r="G148" s="3">
        <f>G149+G150+G151</f>
        <v>619.5500000000001</v>
      </c>
      <c r="H148" s="3"/>
      <c r="I148" s="131" t="s">
        <v>140</v>
      </c>
      <c r="J148" s="132" t="s">
        <v>152</v>
      </c>
    </row>
    <row r="149" spans="1:10" ht="12.75">
      <c r="A149" s="146"/>
      <c r="B149" s="166"/>
      <c r="C149" s="1">
        <v>2008</v>
      </c>
      <c r="D149" s="13">
        <f t="shared" si="12"/>
        <v>545.26</v>
      </c>
      <c r="E149" s="4"/>
      <c r="F149" s="4">
        <v>436.21</v>
      </c>
      <c r="G149" s="4">
        <v>109.05</v>
      </c>
      <c r="H149" s="4"/>
      <c r="I149" s="131"/>
      <c r="J149" s="132"/>
    </row>
    <row r="150" spans="1:10" ht="12.75">
      <c r="A150" s="146"/>
      <c r="B150" s="166"/>
      <c r="C150" s="1">
        <v>2009</v>
      </c>
      <c r="D150" s="13">
        <f t="shared" si="12"/>
        <v>3023.89</v>
      </c>
      <c r="E150" s="4"/>
      <c r="F150" s="4">
        <v>2693.79</v>
      </c>
      <c r="G150" s="4">
        <v>330.1</v>
      </c>
      <c r="H150" s="4"/>
      <c r="I150" s="131"/>
      <c r="J150" s="132"/>
    </row>
    <row r="151" spans="1:10" ht="13.5" customHeight="1">
      <c r="A151" s="146"/>
      <c r="B151" s="166"/>
      <c r="C151" s="1">
        <v>2010</v>
      </c>
      <c r="D151" s="13">
        <f t="shared" si="12"/>
        <v>180.4</v>
      </c>
      <c r="E151" s="4"/>
      <c r="F151" s="4"/>
      <c r="G151" s="4">
        <v>180.4</v>
      </c>
      <c r="H151" s="4"/>
      <c r="I151" s="131"/>
      <c r="J151" s="132"/>
    </row>
    <row r="152" spans="1:10" ht="12.75">
      <c r="A152" s="146">
        <v>23</v>
      </c>
      <c r="B152" s="143" t="s">
        <v>57</v>
      </c>
      <c r="C152" s="11" t="s">
        <v>106</v>
      </c>
      <c r="D152" s="2">
        <f>D153</f>
        <v>12000</v>
      </c>
      <c r="E152" s="2">
        <f>E153</f>
        <v>12000</v>
      </c>
      <c r="F152" s="2"/>
      <c r="G152" s="2"/>
      <c r="H152" s="2"/>
      <c r="I152" s="131"/>
      <c r="J152" s="183" t="s">
        <v>0</v>
      </c>
    </row>
    <row r="153" spans="1:10" ht="59.25" customHeight="1">
      <c r="A153" s="146"/>
      <c r="B153" s="143"/>
      <c r="C153" s="1">
        <v>2011</v>
      </c>
      <c r="D153" s="13">
        <f>E153+F153+G153+H153</f>
        <v>12000</v>
      </c>
      <c r="E153" s="4">
        <v>12000</v>
      </c>
      <c r="F153" s="4"/>
      <c r="G153" s="4"/>
      <c r="H153" s="4"/>
      <c r="I153" s="131"/>
      <c r="J153" s="183"/>
    </row>
    <row r="154" spans="1:10" ht="43.5" customHeight="1">
      <c r="A154" s="181" t="s">
        <v>207</v>
      </c>
      <c r="B154" s="181"/>
      <c r="C154" s="181"/>
      <c r="D154" s="181"/>
      <c r="E154" s="181"/>
      <c r="F154" s="181"/>
      <c r="G154" s="181"/>
      <c r="H154" s="181"/>
      <c r="I154" s="181"/>
      <c r="J154" s="181"/>
    </row>
    <row r="155" spans="1:10" ht="12.75">
      <c r="A155" s="144" t="s">
        <v>97</v>
      </c>
      <c r="B155" s="144"/>
      <c r="C155" s="57">
        <v>2008</v>
      </c>
      <c r="D155" s="2">
        <f>E155+F155+G155+H155</f>
        <v>5370.139999999999</v>
      </c>
      <c r="E155" s="2">
        <f>E169+E176+E180+E186+E192</f>
        <v>3566.49</v>
      </c>
      <c r="F155" s="2">
        <f>F169+F176+F180+F186+F192</f>
        <v>1536.2</v>
      </c>
      <c r="G155" s="2">
        <f>G169+G176+G180+G186+G192</f>
        <v>267.45</v>
      </c>
      <c r="H155" s="2"/>
      <c r="I155" s="182"/>
      <c r="J155" s="137"/>
    </row>
    <row r="156" spans="1:10" ht="12.75">
      <c r="A156" s="144"/>
      <c r="B156" s="144"/>
      <c r="C156" s="57">
        <v>2009</v>
      </c>
      <c r="D156" s="2">
        <f aca="true" t="shared" si="13" ref="D156:D162">E156+F156+G156+H156</f>
        <v>3127.43</v>
      </c>
      <c r="E156" s="2"/>
      <c r="F156" s="2">
        <f>F170+F177+F181+F187+F193</f>
        <v>2788.5699999999997</v>
      </c>
      <c r="G156" s="2">
        <f>G170+G177+G181+G187+G193</f>
        <v>338.86</v>
      </c>
      <c r="H156" s="2"/>
      <c r="I156" s="182"/>
      <c r="J156" s="137"/>
    </row>
    <row r="157" spans="1:10" ht="12.75">
      <c r="A157" s="144"/>
      <c r="B157" s="144"/>
      <c r="C157" s="57">
        <v>2010</v>
      </c>
      <c r="D157" s="2">
        <f t="shared" si="13"/>
        <v>1716.37</v>
      </c>
      <c r="E157" s="2"/>
      <c r="F157" s="2">
        <f>F165+F171+F178+F182+F188+F194</f>
        <v>458.09999999999997</v>
      </c>
      <c r="G157" s="2">
        <f>G165+G171+G178+G182+G188+G194</f>
        <v>1258.27</v>
      </c>
      <c r="H157" s="2"/>
      <c r="I157" s="182"/>
      <c r="J157" s="137"/>
    </row>
    <row r="158" spans="1:10" ht="12.75">
      <c r="A158" s="144"/>
      <c r="B158" s="144"/>
      <c r="C158" s="57" t="s">
        <v>99</v>
      </c>
      <c r="D158" s="2">
        <f t="shared" si="13"/>
        <v>10213.94</v>
      </c>
      <c r="E158" s="2">
        <f>E155+E156+E157</f>
        <v>3566.49</v>
      </c>
      <c r="F158" s="2">
        <f>F155+F156+F157</f>
        <v>4782.87</v>
      </c>
      <c r="G158" s="2">
        <f>G155+G156+G157</f>
        <v>1864.58</v>
      </c>
      <c r="H158" s="2"/>
      <c r="I158" s="182"/>
      <c r="J158" s="137"/>
    </row>
    <row r="159" spans="1:10" ht="12.75">
      <c r="A159" s="144" t="s">
        <v>98</v>
      </c>
      <c r="B159" s="144"/>
      <c r="C159" s="57">
        <v>2011</v>
      </c>
      <c r="D159" s="2">
        <f t="shared" si="13"/>
        <v>1464.85</v>
      </c>
      <c r="E159" s="2"/>
      <c r="F159" s="2">
        <f>F166+F173+F183+F189</f>
        <v>419.5</v>
      </c>
      <c r="G159" s="2">
        <f>G166+G173+G183+G189</f>
        <v>1045.35</v>
      </c>
      <c r="H159" s="2"/>
      <c r="I159" s="182"/>
      <c r="J159" s="137"/>
    </row>
    <row r="160" spans="1:10" ht="12.75">
      <c r="A160" s="144"/>
      <c r="B160" s="144"/>
      <c r="C160" s="57">
        <v>2012</v>
      </c>
      <c r="D160" s="2">
        <f t="shared" si="13"/>
        <v>1985</v>
      </c>
      <c r="E160" s="2"/>
      <c r="F160" s="2">
        <f>F167+F174+F184+F190</f>
        <v>392</v>
      </c>
      <c r="G160" s="2">
        <f>G167+G174+G184+G190</f>
        <v>1593</v>
      </c>
      <c r="H160" s="2"/>
      <c r="I160" s="182"/>
      <c r="J160" s="137"/>
    </row>
    <row r="161" spans="1:10" ht="12.75">
      <c r="A161" s="144"/>
      <c r="B161" s="144"/>
      <c r="C161" s="57" t="s">
        <v>99</v>
      </c>
      <c r="D161" s="2">
        <f t="shared" si="13"/>
        <v>3449.85</v>
      </c>
      <c r="E161" s="2"/>
      <c r="F161" s="2">
        <f>F159+F160</f>
        <v>811.5</v>
      </c>
      <c r="G161" s="2">
        <f>G159+G160</f>
        <v>2638.35</v>
      </c>
      <c r="H161" s="2"/>
      <c r="I161" s="137"/>
      <c r="J161" s="137"/>
    </row>
    <row r="162" spans="1:10" ht="15.75">
      <c r="A162" s="138"/>
      <c r="B162" s="138"/>
      <c r="C162" s="57" t="s">
        <v>99</v>
      </c>
      <c r="D162" s="2">
        <f t="shared" si="13"/>
        <v>13663.79</v>
      </c>
      <c r="E162" s="2">
        <f>E158+E161</f>
        <v>3566.49</v>
      </c>
      <c r="F162" s="2">
        <f>F158+F161</f>
        <v>5594.37</v>
      </c>
      <c r="G162" s="2">
        <f>G158+G161</f>
        <v>4502.93</v>
      </c>
      <c r="H162" s="2"/>
      <c r="I162" s="139"/>
      <c r="J162" s="139"/>
    </row>
    <row r="163" spans="1:10" ht="12.75">
      <c r="A163" s="18">
        <v>1</v>
      </c>
      <c r="B163" s="19">
        <f>A163+1</f>
        <v>2</v>
      </c>
      <c r="C163" s="19">
        <f>B163+1</f>
        <v>3</v>
      </c>
      <c r="D163" s="19">
        <f>C163+1</f>
        <v>4</v>
      </c>
      <c r="E163" s="19">
        <v>5</v>
      </c>
      <c r="F163" s="19">
        <v>6</v>
      </c>
      <c r="G163" s="19">
        <f>F163+1</f>
        <v>7</v>
      </c>
      <c r="H163" s="19">
        <f>G163+1</f>
        <v>8</v>
      </c>
      <c r="I163" s="19">
        <v>9</v>
      </c>
      <c r="J163" s="20">
        <f>I163+1</f>
        <v>10</v>
      </c>
    </row>
    <row r="164" spans="1:10" ht="12.75" customHeight="1">
      <c r="A164" s="146">
        <v>24</v>
      </c>
      <c r="B164" s="130" t="s">
        <v>16</v>
      </c>
      <c r="C164" s="3" t="s">
        <v>99</v>
      </c>
      <c r="D164" s="3">
        <f>E164+F164+G164+H164</f>
        <v>3327.7</v>
      </c>
      <c r="E164" s="3"/>
      <c r="F164" s="3"/>
      <c r="G164" s="3">
        <f>G165+G166+G167</f>
        <v>3327.7</v>
      </c>
      <c r="H164" s="3"/>
      <c r="I164" s="146" t="s">
        <v>11</v>
      </c>
      <c r="J164" s="146" t="s">
        <v>39</v>
      </c>
    </row>
    <row r="165" spans="1:10" ht="12.75">
      <c r="A165" s="146"/>
      <c r="B165" s="130"/>
      <c r="C165" s="1">
        <v>2010</v>
      </c>
      <c r="D165" s="4">
        <f aca="true" t="shared" si="14" ref="D165:D194">E165+F165+G165+H165</f>
        <v>799.35</v>
      </c>
      <c r="E165" s="4"/>
      <c r="F165" s="4"/>
      <c r="G165" s="4">
        <v>799.35</v>
      </c>
      <c r="H165" s="5"/>
      <c r="I165" s="146"/>
      <c r="J165" s="146"/>
    </row>
    <row r="166" spans="1:10" ht="12.75">
      <c r="A166" s="146"/>
      <c r="B166" s="130"/>
      <c r="C166" s="31">
        <v>2011</v>
      </c>
      <c r="D166" s="4">
        <f t="shared" si="14"/>
        <v>995.35</v>
      </c>
      <c r="E166" s="31"/>
      <c r="F166" s="31"/>
      <c r="G166" s="33">
        <v>995.35</v>
      </c>
      <c r="H166" s="31"/>
      <c r="I166" s="146"/>
      <c r="J166" s="146"/>
    </row>
    <row r="167" spans="1:10" ht="12.75">
      <c r="A167" s="146"/>
      <c r="B167" s="152"/>
      <c r="C167" s="31">
        <v>2012</v>
      </c>
      <c r="D167" s="4">
        <f t="shared" si="14"/>
        <v>1533</v>
      </c>
      <c r="E167" s="31"/>
      <c r="F167" s="31"/>
      <c r="G167" s="33">
        <v>1533</v>
      </c>
      <c r="H167" s="31"/>
      <c r="I167" s="146"/>
      <c r="J167" s="146"/>
    </row>
    <row r="168" spans="1:10" ht="12.75">
      <c r="A168" s="146">
        <v>25</v>
      </c>
      <c r="B168" s="130" t="s">
        <v>200</v>
      </c>
      <c r="C168" s="3" t="s">
        <v>99</v>
      </c>
      <c r="D168" s="3">
        <f t="shared" si="14"/>
        <v>4970.62</v>
      </c>
      <c r="E168" s="3">
        <f>E169+E170+E171</f>
        <v>2644.1</v>
      </c>
      <c r="F168" s="3">
        <f>F169+F170+F171</f>
        <v>2326.52</v>
      </c>
      <c r="G168" s="3"/>
      <c r="H168" s="5"/>
      <c r="I168" s="146"/>
      <c r="J168" s="146"/>
    </row>
    <row r="169" spans="1:10" ht="12.75">
      <c r="A169" s="146"/>
      <c r="B169" s="130"/>
      <c r="C169" s="1">
        <v>2008</v>
      </c>
      <c r="D169" s="4">
        <f t="shared" si="14"/>
        <v>3673.8199999999997</v>
      </c>
      <c r="E169" s="4">
        <v>2644.1</v>
      </c>
      <c r="F169" s="4">
        <v>1029.72</v>
      </c>
      <c r="G169" s="4"/>
      <c r="H169" s="4"/>
      <c r="I169" s="146"/>
      <c r="J169" s="146"/>
    </row>
    <row r="170" spans="1:10" ht="12.75">
      <c r="A170" s="146"/>
      <c r="B170" s="130"/>
      <c r="C170" s="1">
        <v>2009</v>
      </c>
      <c r="D170" s="4">
        <f t="shared" si="14"/>
        <v>845.4</v>
      </c>
      <c r="E170" s="4"/>
      <c r="F170" s="4">
        <v>845.4</v>
      </c>
      <c r="G170" s="4"/>
      <c r="H170" s="4"/>
      <c r="I170" s="146"/>
      <c r="J170" s="146"/>
    </row>
    <row r="171" spans="1:10" ht="12.75">
      <c r="A171" s="146"/>
      <c r="B171" s="130"/>
      <c r="C171" s="1">
        <v>2010</v>
      </c>
      <c r="D171" s="3">
        <f t="shared" si="14"/>
        <v>451.4</v>
      </c>
      <c r="E171" s="4"/>
      <c r="F171" s="4">
        <v>451.4</v>
      </c>
      <c r="G171" s="4"/>
      <c r="H171" s="5"/>
      <c r="I171" s="146"/>
      <c r="J171" s="146"/>
    </row>
    <row r="172" spans="1:10" ht="12.75">
      <c r="A172" s="180">
        <v>26</v>
      </c>
      <c r="B172" s="130" t="s">
        <v>9</v>
      </c>
      <c r="C172" s="52" t="s">
        <v>99</v>
      </c>
      <c r="D172" s="4">
        <f t="shared" si="14"/>
        <v>554</v>
      </c>
      <c r="E172" s="34"/>
      <c r="F172" s="34">
        <f>F173+F174</f>
        <v>554</v>
      </c>
      <c r="G172" s="34"/>
      <c r="H172" s="34"/>
      <c r="I172" s="146"/>
      <c r="J172" s="146"/>
    </row>
    <row r="173" spans="1:10" ht="12.75">
      <c r="A173" s="180"/>
      <c r="B173" s="130"/>
      <c r="C173" s="35">
        <v>2011</v>
      </c>
      <c r="D173" s="4">
        <f t="shared" si="14"/>
        <v>293.5</v>
      </c>
      <c r="E173" s="35"/>
      <c r="F173" s="36">
        <v>293.5</v>
      </c>
      <c r="G173" s="35"/>
      <c r="H173" s="35"/>
      <c r="I173" s="146"/>
      <c r="J173" s="146"/>
    </row>
    <row r="174" spans="1:10" ht="12.75">
      <c r="A174" s="180"/>
      <c r="B174" s="130"/>
      <c r="C174" s="35">
        <v>2012</v>
      </c>
      <c r="D174" s="4">
        <v>260</v>
      </c>
      <c r="E174" s="35"/>
      <c r="F174" s="36">
        <v>260.5</v>
      </c>
      <c r="G174" s="35"/>
      <c r="H174" s="35"/>
      <c r="I174" s="146"/>
      <c r="J174" s="146"/>
    </row>
    <row r="175" spans="1:10" ht="12.75">
      <c r="A175" s="146">
        <v>27</v>
      </c>
      <c r="B175" s="130" t="s">
        <v>78</v>
      </c>
      <c r="C175" s="3" t="s">
        <v>99</v>
      </c>
      <c r="D175" s="3">
        <f t="shared" si="14"/>
        <v>2016.2900000000002</v>
      </c>
      <c r="E175" s="3">
        <f>E176+E177+E178</f>
        <v>922.39</v>
      </c>
      <c r="F175" s="3">
        <f>F176+F177+F178</f>
        <v>937.24</v>
      </c>
      <c r="G175" s="3">
        <f>G176+G177+G178</f>
        <v>156.66</v>
      </c>
      <c r="H175" s="3"/>
      <c r="I175" s="131" t="s">
        <v>67</v>
      </c>
      <c r="J175" s="132" t="s">
        <v>199</v>
      </c>
    </row>
    <row r="176" spans="1:10" ht="12.75">
      <c r="A176" s="146"/>
      <c r="B176" s="130"/>
      <c r="C176" s="1">
        <v>2008</v>
      </c>
      <c r="D176" s="4">
        <f t="shared" si="14"/>
        <v>922.39</v>
      </c>
      <c r="E176" s="4">
        <v>922.39</v>
      </c>
      <c r="F176" s="4"/>
      <c r="G176" s="4"/>
      <c r="H176" s="5"/>
      <c r="I176" s="131"/>
      <c r="J176" s="132"/>
    </row>
    <row r="177" spans="1:10" ht="12.75">
      <c r="A177" s="146"/>
      <c r="B177" s="130"/>
      <c r="C177" s="101">
        <v>2009</v>
      </c>
      <c r="D177" s="176">
        <f t="shared" si="14"/>
        <v>1093.9</v>
      </c>
      <c r="E177" s="176"/>
      <c r="F177" s="176">
        <v>937.24</v>
      </c>
      <c r="G177" s="176">
        <v>156.66</v>
      </c>
      <c r="H177" s="178"/>
      <c r="I177" s="131"/>
      <c r="J177" s="132"/>
    </row>
    <row r="178" spans="1:10" ht="21.75" customHeight="1">
      <c r="A178" s="146"/>
      <c r="B178" s="130"/>
      <c r="C178" s="103"/>
      <c r="D178" s="177"/>
      <c r="E178" s="177"/>
      <c r="F178" s="177"/>
      <c r="G178" s="177"/>
      <c r="H178" s="179"/>
      <c r="I178" s="131"/>
      <c r="J178" s="132"/>
    </row>
    <row r="179" spans="1:10" ht="12.75">
      <c r="A179" s="146">
        <v>28</v>
      </c>
      <c r="B179" s="146" t="s">
        <v>59</v>
      </c>
      <c r="C179" s="3" t="s">
        <v>99</v>
      </c>
      <c r="D179" s="3">
        <f t="shared" si="14"/>
        <v>279.95</v>
      </c>
      <c r="E179" s="3"/>
      <c r="F179" s="3"/>
      <c r="G179" s="3">
        <f>G180+G181+G182+G183+G184</f>
        <v>279.95</v>
      </c>
      <c r="H179" s="3"/>
      <c r="I179" s="131" t="s">
        <v>77</v>
      </c>
      <c r="J179" s="132" t="s">
        <v>153</v>
      </c>
    </row>
    <row r="180" spans="1:10" ht="12.75">
      <c r="A180" s="146"/>
      <c r="B180" s="146"/>
      <c r="C180" s="1">
        <v>2008</v>
      </c>
      <c r="D180" s="4">
        <f t="shared" si="14"/>
        <v>123.6</v>
      </c>
      <c r="E180" s="5"/>
      <c r="F180" s="4"/>
      <c r="G180" s="10">
        <v>123.6</v>
      </c>
      <c r="H180" s="5"/>
      <c r="I180" s="131"/>
      <c r="J180" s="132"/>
    </row>
    <row r="181" spans="1:10" ht="12.75">
      <c r="A181" s="146"/>
      <c r="B181" s="146"/>
      <c r="C181" s="1">
        <v>2009</v>
      </c>
      <c r="D181" s="4">
        <f t="shared" si="14"/>
        <v>25.6</v>
      </c>
      <c r="E181" s="5"/>
      <c r="F181" s="4"/>
      <c r="G181" s="10">
        <v>25.6</v>
      </c>
      <c r="H181" s="5"/>
      <c r="I181" s="131"/>
      <c r="J181" s="132"/>
    </row>
    <row r="182" spans="1:10" ht="12.75">
      <c r="A182" s="146"/>
      <c r="B182" s="146"/>
      <c r="C182" s="1">
        <v>2010</v>
      </c>
      <c r="D182" s="4">
        <f t="shared" si="14"/>
        <v>20.75</v>
      </c>
      <c r="E182" s="5"/>
      <c r="F182" s="4"/>
      <c r="G182" s="10">
        <v>20.75</v>
      </c>
      <c r="H182" s="5"/>
      <c r="I182" s="131"/>
      <c r="J182" s="132"/>
    </row>
    <row r="183" spans="1:10" ht="12.75">
      <c r="A183" s="146"/>
      <c r="B183" s="146"/>
      <c r="C183" s="35">
        <v>2011</v>
      </c>
      <c r="D183" s="4">
        <f t="shared" si="14"/>
        <v>50</v>
      </c>
      <c r="E183" s="35"/>
      <c r="F183" s="35"/>
      <c r="G183" s="36">
        <v>50</v>
      </c>
      <c r="H183" s="35"/>
      <c r="I183" s="131"/>
      <c r="J183" s="132"/>
    </row>
    <row r="184" spans="1:10" ht="12.75">
      <c r="A184" s="146"/>
      <c r="B184" s="146"/>
      <c r="C184" s="35">
        <v>2012</v>
      </c>
      <c r="D184" s="4">
        <f t="shared" si="14"/>
        <v>60</v>
      </c>
      <c r="E184" s="35"/>
      <c r="F184" s="35"/>
      <c r="G184" s="36">
        <v>60</v>
      </c>
      <c r="H184" s="35"/>
      <c r="I184" s="131"/>
      <c r="J184" s="132"/>
    </row>
    <row r="185" spans="1:10" ht="12.75">
      <c r="A185" s="146">
        <v>29</v>
      </c>
      <c r="B185" s="146" t="s">
        <v>56</v>
      </c>
      <c r="C185" s="3" t="s">
        <v>99</v>
      </c>
      <c r="D185" s="3">
        <f t="shared" si="14"/>
        <v>363.9</v>
      </c>
      <c r="E185" s="3"/>
      <c r="F185" s="3">
        <f>F186+F187+F188+F189+F190</f>
        <v>363.9</v>
      </c>
      <c r="G185" s="3"/>
      <c r="H185" s="5"/>
      <c r="I185" s="131" t="s">
        <v>77</v>
      </c>
      <c r="J185" s="132" t="s">
        <v>153</v>
      </c>
    </row>
    <row r="186" spans="1:10" ht="12.75">
      <c r="A186" s="146"/>
      <c r="B186" s="146"/>
      <c r="C186" s="1">
        <v>2008</v>
      </c>
      <c r="D186" s="4">
        <f t="shared" si="14"/>
        <v>31</v>
      </c>
      <c r="E186" s="5"/>
      <c r="F186" s="4">
        <v>31</v>
      </c>
      <c r="G186" s="10"/>
      <c r="H186" s="5"/>
      <c r="I186" s="131"/>
      <c r="J186" s="132"/>
    </row>
    <row r="187" spans="1:10" ht="12.75">
      <c r="A187" s="146"/>
      <c r="B187" s="146"/>
      <c r="C187" s="1">
        <v>2009</v>
      </c>
      <c r="D187" s="4">
        <f t="shared" si="14"/>
        <v>68.7</v>
      </c>
      <c r="E187" s="5"/>
      <c r="F187" s="4">
        <v>68.7</v>
      </c>
      <c r="G187" s="10"/>
      <c r="H187" s="5"/>
      <c r="I187" s="131"/>
      <c r="J187" s="132"/>
    </row>
    <row r="188" spans="1:10" ht="12.75">
      <c r="A188" s="146"/>
      <c r="B188" s="146"/>
      <c r="C188" s="1">
        <v>2010</v>
      </c>
      <c r="D188" s="4">
        <f t="shared" si="14"/>
        <v>6.7</v>
      </c>
      <c r="E188" s="5"/>
      <c r="F188" s="4">
        <v>6.7</v>
      </c>
      <c r="G188" s="10"/>
      <c r="H188" s="5"/>
      <c r="I188" s="131"/>
      <c r="J188" s="132"/>
    </row>
    <row r="189" spans="1:10" ht="12.75">
      <c r="A189" s="146"/>
      <c r="B189" s="146"/>
      <c r="C189" s="1">
        <v>2011</v>
      </c>
      <c r="D189" s="4">
        <f t="shared" si="14"/>
        <v>126</v>
      </c>
      <c r="E189" s="5"/>
      <c r="F189" s="4">
        <v>126</v>
      </c>
      <c r="G189" s="10"/>
      <c r="H189" s="5"/>
      <c r="I189" s="131"/>
      <c r="J189" s="132"/>
    </row>
    <row r="190" spans="1:10" ht="12.75">
      <c r="A190" s="146"/>
      <c r="B190" s="146"/>
      <c r="C190" s="1">
        <v>2012</v>
      </c>
      <c r="D190" s="4">
        <f t="shared" si="14"/>
        <v>131.5</v>
      </c>
      <c r="E190" s="5"/>
      <c r="F190" s="4">
        <v>131.5</v>
      </c>
      <c r="G190" s="10"/>
      <c r="H190" s="5"/>
      <c r="I190" s="131"/>
      <c r="J190" s="132"/>
    </row>
    <row r="191" spans="1:10" ht="12.75">
      <c r="A191" s="129">
        <v>30</v>
      </c>
      <c r="B191" s="147" t="s">
        <v>1</v>
      </c>
      <c r="C191" s="3" t="s">
        <v>99</v>
      </c>
      <c r="D191" s="3">
        <f t="shared" si="14"/>
        <v>2151.33</v>
      </c>
      <c r="E191" s="3"/>
      <c r="F191" s="3">
        <f>F192+F193+F194</f>
        <v>1412.71</v>
      </c>
      <c r="G191" s="3">
        <f>G192+G193+G194</f>
        <v>738.62</v>
      </c>
      <c r="H191" s="3"/>
      <c r="I191" s="131" t="s">
        <v>146</v>
      </c>
      <c r="J191" s="132" t="s">
        <v>221</v>
      </c>
    </row>
    <row r="192" spans="1:10" ht="12.75">
      <c r="A192" s="129"/>
      <c r="B192" s="147"/>
      <c r="C192" s="1">
        <v>2008</v>
      </c>
      <c r="D192" s="4">
        <f t="shared" si="14"/>
        <v>619.33</v>
      </c>
      <c r="E192" s="4"/>
      <c r="F192" s="4">
        <v>475.48</v>
      </c>
      <c r="G192" s="4">
        <v>143.85</v>
      </c>
      <c r="H192" s="4"/>
      <c r="I192" s="131"/>
      <c r="J192" s="132"/>
    </row>
    <row r="193" spans="1:10" ht="12.75">
      <c r="A193" s="129"/>
      <c r="B193" s="147"/>
      <c r="C193" s="1">
        <v>2009</v>
      </c>
      <c r="D193" s="4">
        <f t="shared" si="14"/>
        <v>1093.83</v>
      </c>
      <c r="E193" s="4"/>
      <c r="F193" s="4">
        <v>937.23</v>
      </c>
      <c r="G193" s="4">
        <v>156.6</v>
      </c>
      <c r="H193" s="4"/>
      <c r="I193" s="131"/>
      <c r="J193" s="132"/>
    </row>
    <row r="194" spans="1:10" ht="12.75">
      <c r="A194" s="129"/>
      <c r="B194" s="147"/>
      <c r="C194" s="37">
        <v>2010</v>
      </c>
      <c r="D194" s="4">
        <f t="shared" si="14"/>
        <v>438.17</v>
      </c>
      <c r="E194" s="37"/>
      <c r="F194" s="37"/>
      <c r="G194" s="38">
        <v>438.17</v>
      </c>
      <c r="H194" s="37"/>
      <c r="I194" s="131"/>
      <c r="J194" s="132"/>
    </row>
    <row r="195" spans="1:10" ht="31.5" customHeight="1">
      <c r="A195" s="140" t="s">
        <v>222</v>
      </c>
      <c r="B195" s="140"/>
      <c r="C195" s="140"/>
      <c r="D195" s="140"/>
      <c r="E195" s="140"/>
      <c r="F195" s="140"/>
      <c r="G195" s="140"/>
      <c r="H195" s="140"/>
      <c r="I195" s="140"/>
      <c r="J195" s="140"/>
    </row>
    <row r="196" spans="1:10" ht="11.25" customHeight="1">
      <c r="A196" s="144" t="s">
        <v>97</v>
      </c>
      <c r="B196" s="144"/>
      <c r="C196" s="57">
        <v>2008</v>
      </c>
      <c r="D196" s="2">
        <f>E196+F196+G196+H196</f>
        <v>625.29</v>
      </c>
      <c r="E196" s="2"/>
      <c r="F196" s="2">
        <f>F208+F210+F216</f>
        <v>418.92</v>
      </c>
      <c r="G196" s="2">
        <f>G208+G210+G216</f>
        <v>156.37</v>
      </c>
      <c r="H196" s="2">
        <f>H208+H210+H216</f>
        <v>50</v>
      </c>
      <c r="I196" s="145"/>
      <c r="J196" s="145"/>
    </row>
    <row r="197" spans="1:10" ht="12.75">
      <c r="A197" s="144"/>
      <c r="B197" s="144"/>
      <c r="C197" s="57">
        <v>2009</v>
      </c>
      <c r="D197" s="2">
        <f aca="true" t="shared" si="15" ref="D197:D220">E197+F197+G197+H197</f>
        <v>644.9399999999999</v>
      </c>
      <c r="E197" s="2"/>
      <c r="F197" s="2">
        <f>F206+F211+F217</f>
        <v>536.04</v>
      </c>
      <c r="G197" s="2">
        <f>G206+G211+G217</f>
        <v>92.05</v>
      </c>
      <c r="H197" s="2">
        <f>H206+H211+H217</f>
        <v>16.85</v>
      </c>
      <c r="I197" s="145"/>
      <c r="J197" s="145"/>
    </row>
    <row r="198" spans="1:10" ht="12" customHeight="1">
      <c r="A198" s="144"/>
      <c r="B198" s="144"/>
      <c r="C198" s="57">
        <v>2010</v>
      </c>
      <c r="D198" s="2">
        <f t="shared" si="15"/>
        <v>152.3</v>
      </c>
      <c r="E198" s="2"/>
      <c r="F198" s="2">
        <f>F212+F218</f>
        <v>117.9</v>
      </c>
      <c r="G198" s="2">
        <f>G212+G218</f>
        <v>34.4</v>
      </c>
      <c r="H198" s="2"/>
      <c r="I198" s="145"/>
      <c r="J198" s="145"/>
    </row>
    <row r="199" spans="1:10" ht="12.75">
      <c r="A199" s="144"/>
      <c r="B199" s="144"/>
      <c r="C199" s="57" t="s">
        <v>99</v>
      </c>
      <c r="D199" s="2">
        <f t="shared" si="15"/>
        <v>1422.53</v>
      </c>
      <c r="E199" s="2"/>
      <c r="F199" s="2">
        <f>F196+F197+F198</f>
        <v>1072.8600000000001</v>
      </c>
      <c r="G199" s="2">
        <f>G196+G197+G198</f>
        <v>282.82</v>
      </c>
      <c r="H199" s="2">
        <f>H196+H197+H198</f>
        <v>66.85</v>
      </c>
      <c r="I199" s="145"/>
      <c r="J199" s="145"/>
    </row>
    <row r="200" spans="1:10" ht="12.75">
      <c r="A200" s="144"/>
      <c r="B200" s="144"/>
      <c r="C200" s="57">
        <v>2011</v>
      </c>
      <c r="D200" s="2">
        <f t="shared" si="15"/>
        <v>116.25</v>
      </c>
      <c r="E200" s="2"/>
      <c r="F200" s="2">
        <f>F213+F219</f>
        <v>41.25</v>
      </c>
      <c r="G200" s="2">
        <f>G213+G219</f>
        <v>75</v>
      </c>
      <c r="H200" s="2"/>
      <c r="I200" s="145"/>
      <c r="J200" s="145"/>
    </row>
    <row r="201" spans="1:10" ht="12.75">
      <c r="A201" s="144"/>
      <c r="B201" s="144"/>
      <c r="C201" s="57">
        <v>2012</v>
      </c>
      <c r="D201" s="2">
        <f t="shared" si="15"/>
        <v>162.95</v>
      </c>
      <c r="E201" s="2"/>
      <c r="F201" s="2">
        <f>F214+F220</f>
        <v>47.95</v>
      </c>
      <c r="G201" s="2">
        <f>G214+G220</f>
        <v>115</v>
      </c>
      <c r="H201" s="2"/>
      <c r="I201" s="145"/>
      <c r="J201" s="145"/>
    </row>
    <row r="202" spans="1:10" ht="12.75">
      <c r="A202" s="144"/>
      <c r="B202" s="144"/>
      <c r="C202" s="57" t="s">
        <v>99</v>
      </c>
      <c r="D202" s="2">
        <f t="shared" si="15"/>
        <v>279.2</v>
      </c>
      <c r="E202" s="2"/>
      <c r="F202" s="2">
        <f>F200+F201</f>
        <v>89.2</v>
      </c>
      <c r="G202" s="2">
        <f>G200+G201</f>
        <v>190</v>
      </c>
      <c r="H202" s="2"/>
      <c r="I202" s="145"/>
      <c r="J202" s="145"/>
    </row>
    <row r="203" spans="1:10" ht="15.75">
      <c r="A203" s="138"/>
      <c r="B203" s="138"/>
      <c r="C203" s="57" t="s">
        <v>99</v>
      </c>
      <c r="D203" s="2">
        <f t="shared" si="15"/>
        <v>1701.73</v>
      </c>
      <c r="E203" s="2"/>
      <c r="F203" s="2">
        <f>F199+F202</f>
        <v>1162.0600000000002</v>
      </c>
      <c r="G203" s="2">
        <f>G199+G202</f>
        <v>472.82</v>
      </c>
      <c r="H203" s="2">
        <f>H199+H202</f>
        <v>66.85</v>
      </c>
      <c r="I203" s="145"/>
      <c r="J203" s="145"/>
    </row>
    <row r="204" spans="1:10" ht="12.75">
      <c r="A204" s="18">
        <v>1</v>
      </c>
      <c r="B204" s="19">
        <f>A204+1</f>
        <v>2</v>
      </c>
      <c r="C204" s="19">
        <f>B204+1</f>
        <v>3</v>
      </c>
      <c r="D204" s="19">
        <f>C204+1</f>
        <v>4</v>
      </c>
      <c r="E204" s="19">
        <v>5</v>
      </c>
      <c r="F204" s="19">
        <v>6</v>
      </c>
      <c r="G204" s="19">
        <f>F204+1</f>
        <v>7</v>
      </c>
      <c r="H204" s="19">
        <f>G204+1</f>
        <v>8</v>
      </c>
      <c r="I204" s="19">
        <v>9</v>
      </c>
      <c r="J204" s="20">
        <f>I204+1</f>
        <v>10</v>
      </c>
    </row>
    <row r="205" spans="1:10" ht="12.75">
      <c r="A205" s="146">
        <v>31</v>
      </c>
      <c r="B205" s="130" t="s">
        <v>121</v>
      </c>
      <c r="C205" s="3" t="s">
        <v>99</v>
      </c>
      <c r="D205" s="2">
        <f t="shared" si="15"/>
        <v>567.74</v>
      </c>
      <c r="E205" s="4"/>
      <c r="F205" s="3">
        <f>SUM(F206)</f>
        <v>499.94</v>
      </c>
      <c r="G205" s="3">
        <f>SUM(G206)</f>
        <v>67.8</v>
      </c>
      <c r="H205" s="4"/>
      <c r="I205" s="130" t="s">
        <v>79</v>
      </c>
      <c r="J205" s="148" t="s">
        <v>154</v>
      </c>
    </row>
    <row r="206" spans="1:10" ht="34.5" customHeight="1">
      <c r="A206" s="146"/>
      <c r="B206" s="130"/>
      <c r="C206" s="1">
        <v>2009</v>
      </c>
      <c r="D206" s="13">
        <f t="shared" si="15"/>
        <v>567.74</v>
      </c>
      <c r="E206" s="4"/>
      <c r="F206" s="4">
        <v>499.94</v>
      </c>
      <c r="G206" s="4">
        <v>67.8</v>
      </c>
      <c r="H206" s="4"/>
      <c r="I206" s="130"/>
      <c r="J206" s="148"/>
    </row>
    <row r="207" spans="1:10" ht="12.75">
      <c r="A207" s="146">
        <v>32</v>
      </c>
      <c r="B207" s="175" t="s">
        <v>2</v>
      </c>
      <c r="C207" s="3" t="s">
        <v>99</v>
      </c>
      <c r="D207" s="2">
        <f t="shared" si="15"/>
        <v>382.24</v>
      </c>
      <c r="E207" s="3"/>
      <c r="F207" s="3">
        <f>F208</f>
        <v>305.97</v>
      </c>
      <c r="G207" s="3">
        <f>G208</f>
        <v>76.27</v>
      </c>
      <c r="H207" s="3"/>
      <c r="I207" s="132" t="s">
        <v>105</v>
      </c>
      <c r="J207" s="135" t="s">
        <v>155</v>
      </c>
    </row>
    <row r="208" spans="1:10" ht="73.5" customHeight="1">
      <c r="A208" s="146"/>
      <c r="B208" s="148"/>
      <c r="C208" s="1">
        <v>2008</v>
      </c>
      <c r="D208" s="13">
        <f t="shared" si="15"/>
        <v>382.24</v>
      </c>
      <c r="E208" s="4"/>
      <c r="F208" s="4">
        <v>305.97</v>
      </c>
      <c r="G208" s="4">
        <v>76.27</v>
      </c>
      <c r="H208" s="4"/>
      <c r="I208" s="149"/>
      <c r="J208" s="135"/>
    </row>
    <row r="209" spans="1:10" ht="12.75">
      <c r="A209" s="146">
        <v>33</v>
      </c>
      <c r="B209" s="146" t="s">
        <v>38</v>
      </c>
      <c r="C209" s="3" t="s">
        <v>99</v>
      </c>
      <c r="D209" s="2">
        <f t="shared" si="15"/>
        <v>266.95000000000005</v>
      </c>
      <c r="E209" s="3"/>
      <c r="F209" s="3">
        <f>F210+F211+F212</f>
        <v>266.95000000000005</v>
      </c>
      <c r="G209" s="3"/>
      <c r="H209" s="3"/>
      <c r="I209" s="131" t="s">
        <v>145</v>
      </c>
      <c r="J209" s="132" t="s">
        <v>41</v>
      </c>
    </row>
    <row r="210" spans="1:10" ht="12.75">
      <c r="A210" s="146"/>
      <c r="B210" s="146"/>
      <c r="C210" s="1">
        <v>2008</v>
      </c>
      <c r="D210" s="13">
        <f t="shared" si="15"/>
        <v>112.95</v>
      </c>
      <c r="E210" s="4"/>
      <c r="F210" s="4">
        <v>112.95</v>
      </c>
      <c r="G210" s="4"/>
      <c r="H210" s="4"/>
      <c r="I210" s="131"/>
      <c r="J210" s="132"/>
    </row>
    <row r="211" spans="1:10" ht="12.75">
      <c r="A211" s="146"/>
      <c r="B211" s="146"/>
      <c r="C211" s="1">
        <v>2009</v>
      </c>
      <c r="D211" s="13">
        <f t="shared" si="15"/>
        <v>36.1</v>
      </c>
      <c r="E211" s="4"/>
      <c r="F211" s="4">
        <v>36.1</v>
      </c>
      <c r="G211" s="4"/>
      <c r="H211" s="4"/>
      <c r="I211" s="131"/>
      <c r="J211" s="132"/>
    </row>
    <row r="212" spans="1:10" ht="12.75">
      <c r="A212" s="146"/>
      <c r="B212" s="146"/>
      <c r="C212" s="1">
        <v>2010</v>
      </c>
      <c r="D212" s="13">
        <f t="shared" si="15"/>
        <v>117.9</v>
      </c>
      <c r="E212" s="4"/>
      <c r="F212" s="4">
        <v>117.9</v>
      </c>
      <c r="G212" s="4"/>
      <c r="H212" s="4"/>
      <c r="I212" s="131"/>
      <c r="J212" s="132"/>
    </row>
    <row r="213" spans="1:10" ht="12.75">
      <c r="A213" s="146"/>
      <c r="B213" s="146"/>
      <c r="C213" s="1">
        <v>2011</v>
      </c>
      <c r="D213" s="13">
        <f t="shared" si="15"/>
        <v>41.25</v>
      </c>
      <c r="E213" s="4"/>
      <c r="F213" s="4">
        <v>41.25</v>
      </c>
      <c r="G213" s="4"/>
      <c r="H213" s="4"/>
      <c r="I213" s="131"/>
      <c r="J213" s="132"/>
    </row>
    <row r="214" spans="1:10" ht="12.75">
      <c r="A214" s="146"/>
      <c r="B214" s="146"/>
      <c r="C214" s="1">
        <v>2012</v>
      </c>
      <c r="D214" s="13">
        <f t="shared" si="15"/>
        <v>47.95</v>
      </c>
      <c r="E214" s="4"/>
      <c r="F214" s="4">
        <v>47.95</v>
      </c>
      <c r="G214" s="4"/>
      <c r="H214" s="4"/>
      <c r="I214" s="131"/>
      <c r="J214" s="132"/>
    </row>
    <row r="215" spans="1:10" ht="12.75">
      <c r="A215" s="146">
        <v>34</v>
      </c>
      <c r="B215" s="130" t="s">
        <v>40</v>
      </c>
      <c r="C215" s="3" t="s">
        <v>99</v>
      </c>
      <c r="D215" s="2">
        <f t="shared" si="15"/>
        <v>280.6</v>
      </c>
      <c r="E215" s="3"/>
      <c r="F215" s="3"/>
      <c r="G215" s="3">
        <f>G216+G217+G218+G219</f>
        <v>213.75</v>
      </c>
      <c r="H215" s="3">
        <f>H216+H217+H218+H219</f>
        <v>66.85</v>
      </c>
      <c r="I215" s="131"/>
      <c r="J215" s="132"/>
    </row>
    <row r="216" spans="1:10" ht="12.75">
      <c r="A216" s="146"/>
      <c r="B216" s="130"/>
      <c r="C216" s="1">
        <v>2008</v>
      </c>
      <c r="D216" s="13">
        <f t="shared" si="15"/>
        <v>130.1</v>
      </c>
      <c r="E216" s="4"/>
      <c r="F216" s="4"/>
      <c r="G216" s="4">
        <v>80.1</v>
      </c>
      <c r="H216" s="4">
        <v>50</v>
      </c>
      <c r="I216" s="131"/>
      <c r="J216" s="132"/>
    </row>
    <row r="217" spans="1:10" ht="12.75">
      <c r="A217" s="146"/>
      <c r="B217" s="130"/>
      <c r="C217" s="1">
        <v>2009</v>
      </c>
      <c r="D217" s="13">
        <f t="shared" si="15"/>
        <v>41.1</v>
      </c>
      <c r="E217" s="4"/>
      <c r="F217" s="4"/>
      <c r="G217" s="4">
        <v>24.25</v>
      </c>
      <c r="H217" s="4">
        <v>16.85</v>
      </c>
      <c r="I217" s="131"/>
      <c r="J217" s="132"/>
    </row>
    <row r="218" spans="1:10" ht="12.75">
      <c r="A218" s="146"/>
      <c r="B218" s="130"/>
      <c r="C218" s="35">
        <v>2010</v>
      </c>
      <c r="D218" s="13">
        <f t="shared" si="15"/>
        <v>34.4</v>
      </c>
      <c r="E218" s="35"/>
      <c r="F218" s="35"/>
      <c r="G218" s="35">
        <v>34.4</v>
      </c>
      <c r="H218" s="35"/>
      <c r="I218" s="131"/>
      <c r="J218" s="132"/>
    </row>
    <row r="219" spans="1:10" ht="12.75">
      <c r="A219" s="146"/>
      <c r="B219" s="130"/>
      <c r="C219" s="1">
        <v>2011</v>
      </c>
      <c r="D219" s="13">
        <f t="shared" si="15"/>
        <v>75</v>
      </c>
      <c r="E219" s="53"/>
      <c r="F219" s="53"/>
      <c r="G219" s="4">
        <v>75</v>
      </c>
      <c r="H219" s="53"/>
      <c r="I219" s="131"/>
      <c r="J219" s="132"/>
    </row>
    <row r="220" spans="1:10" ht="64.5" customHeight="1">
      <c r="A220" s="146"/>
      <c r="B220" s="130"/>
      <c r="C220" s="37">
        <v>2012</v>
      </c>
      <c r="D220" s="13">
        <f t="shared" si="15"/>
        <v>115</v>
      </c>
      <c r="E220" s="37"/>
      <c r="F220" s="37"/>
      <c r="G220" s="38">
        <v>115</v>
      </c>
      <c r="H220" s="37"/>
      <c r="I220" s="131"/>
      <c r="J220" s="132"/>
    </row>
    <row r="221" spans="1:10" ht="36.75" customHeight="1">
      <c r="A221" s="164" t="s">
        <v>208</v>
      </c>
      <c r="B221" s="164"/>
      <c r="C221" s="164"/>
      <c r="D221" s="164"/>
      <c r="E221" s="164"/>
      <c r="F221" s="164"/>
      <c r="G221" s="164"/>
      <c r="H221" s="164"/>
      <c r="I221" s="164"/>
      <c r="J221" s="164"/>
    </row>
    <row r="222" spans="1:10" ht="12.75">
      <c r="A222" s="144" t="s">
        <v>97</v>
      </c>
      <c r="B222" s="144"/>
      <c r="C222" s="57">
        <v>2008</v>
      </c>
      <c r="D222" s="2">
        <f>E222+F222+G222+H222</f>
        <v>472.5</v>
      </c>
      <c r="E222" s="2"/>
      <c r="F222" s="2">
        <f>F238+F243+F249</f>
        <v>84.95</v>
      </c>
      <c r="G222" s="2">
        <f>G238+G243+G249</f>
        <v>337.55</v>
      </c>
      <c r="H222" s="2">
        <f>H238+H243+H249</f>
        <v>50</v>
      </c>
      <c r="I222" s="174"/>
      <c r="J222" s="174"/>
    </row>
    <row r="223" spans="1:10" ht="12.75">
      <c r="A223" s="144"/>
      <c r="B223" s="144"/>
      <c r="C223" s="57">
        <v>2009</v>
      </c>
      <c r="D223" s="2">
        <f aca="true" t="shared" si="16" ref="D223:D244">E223+F223+G223+H223</f>
        <v>650.75</v>
      </c>
      <c r="E223" s="2"/>
      <c r="F223" s="2">
        <f aca="true" t="shared" si="17" ref="F223:H224">F232+F239+F244+F250</f>
        <v>164.1</v>
      </c>
      <c r="G223" s="2">
        <f t="shared" si="17"/>
        <v>192.65</v>
      </c>
      <c r="H223" s="2">
        <f t="shared" si="17"/>
        <v>294</v>
      </c>
      <c r="I223" s="174"/>
      <c r="J223" s="174"/>
    </row>
    <row r="224" spans="1:10" ht="12.75">
      <c r="A224" s="144"/>
      <c r="B224" s="144"/>
      <c r="C224" s="57">
        <v>2010</v>
      </c>
      <c r="D224" s="2">
        <f t="shared" si="16"/>
        <v>410.85</v>
      </c>
      <c r="E224" s="2"/>
      <c r="F224" s="2">
        <f t="shared" si="17"/>
        <v>58.8</v>
      </c>
      <c r="G224" s="2">
        <f t="shared" si="17"/>
        <v>159.55</v>
      </c>
      <c r="H224" s="2">
        <f t="shared" si="17"/>
        <v>192.5</v>
      </c>
      <c r="I224" s="174"/>
      <c r="J224" s="174"/>
    </row>
    <row r="225" spans="1:10" ht="12.75">
      <c r="A225" s="144"/>
      <c r="B225" s="144"/>
      <c r="C225" s="57" t="s">
        <v>99</v>
      </c>
      <c r="D225" s="2">
        <f t="shared" si="16"/>
        <v>1534.1</v>
      </c>
      <c r="E225" s="2"/>
      <c r="F225" s="2">
        <f>F222+F223+F224</f>
        <v>307.85</v>
      </c>
      <c r="G225" s="2">
        <f>G222+G223+G224</f>
        <v>689.75</v>
      </c>
      <c r="H225" s="2">
        <f>H222+H223+H224</f>
        <v>536.5</v>
      </c>
      <c r="I225" s="174"/>
      <c r="J225" s="174"/>
    </row>
    <row r="226" spans="1:10" ht="13.5" customHeight="1">
      <c r="A226" s="144" t="s">
        <v>98</v>
      </c>
      <c r="B226" s="144"/>
      <c r="C226" s="57">
        <v>2011</v>
      </c>
      <c r="D226" s="2">
        <f t="shared" si="16"/>
        <v>28501.55</v>
      </c>
      <c r="E226" s="2"/>
      <c r="F226" s="2">
        <f>F235+F241+F246+F253+F255</f>
        <v>25494.05</v>
      </c>
      <c r="G226" s="2">
        <f>G235+G241+G246+G253+G255</f>
        <v>3007.5</v>
      </c>
      <c r="H226" s="2"/>
      <c r="I226" s="174"/>
      <c r="J226" s="174"/>
    </row>
    <row r="227" spans="1:10" ht="12.75">
      <c r="A227" s="144"/>
      <c r="B227" s="144"/>
      <c r="C227" s="57">
        <v>2012</v>
      </c>
      <c r="D227" s="2">
        <f t="shared" si="16"/>
        <v>396.25</v>
      </c>
      <c r="E227" s="2"/>
      <c r="F227" s="2">
        <f>F236+F247+F256</f>
        <v>83.25</v>
      </c>
      <c r="G227" s="2">
        <f>G236+G247+G256</f>
        <v>313</v>
      </c>
      <c r="H227" s="2"/>
      <c r="I227" s="174"/>
      <c r="J227" s="174"/>
    </row>
    <row r="228" spans="1:10" ht="14.25" customHeight="1">
      <c r="A228" s="144"/>
      <c r="B228" s="144"/>
      <c r="C228" s="57" t="s">
        <v>99</v>
      </c>
      <c r="D228" s="2">
        <f t="shared" si="16"/>
        <v>28897.8</v>
      </c>
      <c r="E228" s="2"/>
      <c r="F228" s="2">
        <f>F226+F227</f>
        <v>25577.3</v>
      </c>
      <c r="G228" s="2">
        <f>G226+G227</f>
        <v>3320.5</v>
      </c>
      <c r="H228" s="2"/>
      <c r="I228" s="174"/>
      <c r="J228" s="174"/>
    </row>
    <row r="229" spans="1:10" ht="62.25" customHeight="1">
      <c r="A229" s="138"/>
      <c r="B229" s="138"/>
      <c r="C229" s="57" t="s">
        <v>106</v>
      </c>
      <c r="D229" s="2">
        <f t="shared" si="16"/>
        <v>30431.899999999998</v>
      </c>
      <c r="E229" s="2"/>
      <c r="F229" s="2">
        <f>F225+F228</f>
        <v>25885.149999999998</v>
      </c>
      <c r="G229" s="2">
        <f>G225+G228</f>
        <v>4010.25</v>
      </c>
      <c r="H229" s="2">
        <f>H225+H228</f>
        <v>536.5</v>
      </c>
      <c r="I229" s="174"/>
      <c r="J229" s="174"/>
    </row>
    <row r="230" spans="1:10" ht="12.75" customHeight="1">
      <c r="A230" s="63">
        <v>1</v>
      </c>
      <c r="B230" s="64">
        <v>2</v>
      </c>
      <c r="C230" s="64">
        <v>3</v>
      </c>
      <c r="D230" s="64">
        <v>4</v>
      </c>
      <c r="E230" s="64">
        <v>5</v>
      </c>
      <c r="F230" s="64">
        <v>6</v>
      </c>
      <c r="G230" s="64">
        <v>7</v>
      </c>
      <c r="H230" s="64">
        <v>8</v>
      </c>
      <c r="I230" s="64">
        <v>9</v>
      </c>
      <c r="J230" s="65">
        <v>10</v>
      </c>
    </row>
    <row r="231" spans="1:10" ht="12.75" customHeight="1">
      <c r="A231" s="146">
        <v>35</v>
      </c>
      <c r="B231" s="147" t="s">
        <v>184</v>
      </c>
      <c r="C231" s="3" t="s">
        <v>99</v>
      </c>
      <c r="D231" s="3">
        <f t="shared" si="16"/>
        <v>65.9</v>
      </c>
      <c r="E231" s="3"/>
      <c r="F231" s="3">
        <f>F232+F233</f>
        <v>65.9</v>
      </c>
      <c r="G231" s="3"/>
      <c r="H231" s="3"/>
      <c r="I231" s="131" t="s">
        <v>82</v>
      </c>
      <c r="J231" s="132" t="s">
        <v>223</v>
      </c>
    </row>
    <row r="232" spans="1:10" ht="12.75">
      <c r="A232" s="146"/>
      <c r="B232" s="130"/>
      <c r="C232" s="1">
        <v>2009</v>
      </c>
      <c r="D232" s="4">
        <f t="shared" si="16"/>
        <v>43.15</v>
      </c>
      <c r="E232" s="4"/>
      <c r="F232" s="4">
        <v>43.15</v>
      </c>
      <c r="G232" s="4"/>
      <c r="H232" s="4"/>
      <c r="I232" s="131"/>
      <c r="J232" s="132"/>
    </row>
    <row r="233" spans="1:10" ht="12.75">
      <c r="A233" s="146"/>
      <c r="B233" s="130"/>
      <c r="C233" s="1">
        <v>2010</v>
      </c>
      <c r="D233" s="4">
        <f>E233+F233+G233+H233</f>
        <v>22.75</v>
      </c>
      <c r="E233" s="4"/>
      <c r="F233" s="4">
        <v>22.75</v>
      </c>
      <c r="G233" s="4"/>
      <c r="H233" s="4"/>
      <c r="I233" s="131"/>
      <c r="J233" s="132"/>
    </row>
    <row r="234" spans="1:10" ht="12.75">
      <c r="A234" s="156">
        <v>36</v>
      </c>
      <c r="B234" s="130" t="s">
        <v>10</v>
      </c>
      <c r="C234" s="39" t="s">
        <v>99</v>
      </c>
      <c r="D234" s="40">
        <f>D235+D236</f>
        <v>157.5</v>
      </c>
      <c r="E234" s="40"/>
      <c r="F234" s="40">
        <f>F235+F236</f>
        <v>157.5</v>
      </c>
      <c r="G234" s="40"/>
      <c r="H234" s="40"/>
      <c r="I234" s="131"/>
      <c r="J234" s="132"/>
    </row>
    <row r="235" spans="1:10" ht="12.75">
      <c r="A235" s="156"/>
      <c r="B235" s="130"/>
      <c r="C235" s="1">
        <v>2011</v>
      </c>
      <c r="D235" s="4">
        <f>E235+F235+G235+H235</f>
        <v>75</v>
      </c>
      <c r="E235" s="4"/>
      <c r="F235" s="4">
        <v>75</v>
      </c>
      <c r="G235" s="4"/>
      <c r="H235" s="4"/>
      <c r="I235" s="131"/>
      <c r="J235" s="132"/>
    </row>
    <row r="236" spans="1:10" ht="12.75">
      <c r="A236" s="156"/>
      <c r="B236" s="130"/>
      <c r="C236" s="1">
        <v>2012</v>
      </c>
      <c r="D236" s="4">
        <f>E236+F236+G236+H236</f>
        <v>82.5</v>
      </c>
      <c r="E236" s="4"/>
      <c r="F236" s="4">
        <v>82.5</v>
      </c>
      <c r="G236" s="4"/>
      <c r="H236" s="4"/>
      <c r="I236" s="131"/>
      <c r="J236" s="132"/>
    </row>
    <row r="237" spans="1:10" ht="12.75">
      <c r="A237" s="146">
        <v>37</v>
      </c>
      <c r="B237" s="147" t="s">
        <v>185</v>
      </c>
      <c r="C237" s="3" t="s">
        <v>99</v>
      </c>
      <c r="D237" s="3">
        <f>D238+D239+D240+D241</f>
        <v>459.45000000000005</v>
      </c>
      <c r="E237" s="3"/>
      <c r="F237" s="3">
        <f>F238+F239+F240+F241</f>
        <v>459.45000000000005</v>
      </c>
      <c r="G237" s="3"/>
      <c r="H237" s="3"/>
      <c r="I237" s="131"/>
      <c r="J237" s="132"/>
    </row>
    <row r="238" spans="1:10" ht="11.25" customHeight="1">
      <c r="A238" s="146"/>
      <c r="B238" s="130"/>
      <c r="C238" s="1">
        <v>2008</v>
      </c>
      <c r="D238" s="4">
        <f t="shared" si="16"/>
        <v>84.95</v>
      </c>
      <c r="E238" s="4"/>
      <c r="F238" s="4">
        <v>84.95</v>
      </c>
      <c r="G238" s="4"/>
      <c r="H238" s="4"/>
      <c r="I238" s="131"/>
      <c r="J238" s="132"/>
    </row>
    <row r="239" spans="1:10" ht="12.75">
      <c r="A239" s="146"/>
      <c r="B239" s="130"/>
      <c r="C239" s="1">
        <v>2009</v>
      </c>
      <c r="D239" s="4">
        <f t="shared" si="16"/>
        <v>120.95</v>
      </c>
      <c r="E239" s="4"/>
      <c r="F239" s="4">
        <v>120.95</v>
      </c>
      <c r="G239" s="4"/>
      <c r="H239" s="4"/>
      <c r="I239" s="131"/>
      <c r="J239" s="132"/>
    </row>
    <row r="240" spans="1:10" ht="12.75">
      <c r="A240" s="146"/>
      <c r="B240" s="130"/>
      <c r="C240" s="1">
        <v>2010</v>
      </c>
      <c r="D240" s="4">
        <f t="shared" si="16"/>
        <v>35.25</v>
      </c>
      <c r="E240" s="4"/>
      <c r="F240" s="4">
        <v>35.25</v>
      </c>
      <c r="G240" s="4"/>
      <c r="H240" s="4"/>
      <c r="I240" s="131"/>
      <c r="J240" s="132"/>
    </row>
    <row r="241" spans="1:10" ht="12" customHeight="1">
      <c r="A241" s="146"/>
      <c r="B241" s="130"/>
      <c r="C241" s="1">
        <v>2011</v>
      </c>
      <c r="D241" s="4">
        <f t="shared" si="16"/>
        <v>218.3</v>
      </c>
      <c r="E241" s="4"/>
      <c r="F241" s="4">
        <v>218.3</v>
      </c>
      <c r="G241" s="4"/>
      <c r="H241" s="4"/>
      <c r="I241" s="131"/>
      <c r="J241" s="132"/>
    </row>
    <row r="242" spans="1:10" ht="60" customHeight="1">
      <c r="A242" s="143">
        <v>38</v>
      </c>
      <c r="B242" s="147" t="s">
        <v>15</v>
      </c>
      <c r="C242" s="3" t="s">
        <v>99</v>
      </c>
      <c r="D242" s="3">
        <f>D243+D244+D245+D246+D247</f>
        <v>1746.75</v>
      </c>
      <c r="E242" s="3">
        <f>E243+E244+E245+E246+E247</f>
        <v>0</v>
      </c>
      <c r="F242" s="3">
        <f>F243+F244+F245+F246+F247</f>
        <v>0</v>
      </c>
      <c r="G242" s="3">
        <f>G243+G244+G245+G246+G247</f>
        <v>1210.25</v>
      </c>
      <c r="H242" s="3">
        <f>H243+H244+H245+H246+H247</f>
        <v>536.5</v>
      </c>
      <c r="I242" s="131" t="s">
        <v>82</v>
      </c>
      <c r="J242" s="132" t="s">
        <v>224</v>
      </c>
    </row>
    <row r="243" spans="1:10" ht="12.75">
      <c r="A243" s="143"/>
      <c r="B243" s="147"/>
      <c r="C243" s="1">
        <v>2008</v>
      </c>
      <c r="D243" s="4">
        <f t="shared" si="16"/>
        <v>387.55</v>
      </c>
      <c r="E243" s="4"/>
      <c r="F243" s="4"/>
      <c r="G243" s="4">
        <v>337.55</v>
      </c>
      <c r="H243" s="4">
        <v>50</v>
      </c>
      <c r="I243" s="131"/>
      <c r="J243" s="132"/>
    </row>
    <row r="244" spans="1:10" ht="12.75">
      <c r="A244" s="143"/>
      <c r="B244" s="147"/>
      <c r="C244" s="1">
        <v>2009</v>
      </c>
      <c r="D244" s="4">
        <f t="shared" si="16"/>
        <v>486.65</v>
      </c>
      <c r="E244" s="4"/>
      <c r="F244" s="4"/>
      <c r="G244" s="4">
        <v>192.65</v>
      </c>
      <c r="H244" s="4">
        <v>294</v>
      </c>
      <c r="I244" s="131"/>
      <c r="J244" s="132"/>
    </row>
    <row r="245" spans="1:10" ht="12.75">
      <c r="A245" s="143"/>
      <c r="B245" s="147"/>
      <c r="C245" s="1">
        <v>2010</v>
      </c>
      <c r="D245" s="4">
        <f>E245+F245+G245+H245</f>
        <v>352.05</v>
      </c>
      <c r="E245" s="4"/>
      <c r="F245" s="4"/>
      <c r="G245" s="4">
        <v>159.55</v>
      </c>
      <c r="H245" s="4">
        <v>192.5</v>
      </c>
      <c r="I245" s="131"/>
      <c r="J245" s="132"/>
    </row>
    <row r="246" spans="1:10" ht="12.75">
      <c r="A246" s="143"/>
      <c r="B246" s="147"/>
      <c r="C246" s="35">
        <v>2011</v>
      </c>
      <c r="D246" s="26">
        <f>E246+F246+G246+H246</f>
        <v>207.5</v>
      </c>
      <c r="E246" s="35"/>
      <c r="F246" s="35"/>
      <c r="G246" s="36">
        <v>207.5</v>
      </c>
      <c r="H246" s="35"/>
      <c r="I246" s="131"/>
      <c r="J246" s="132"/>
    </row>
    <row r="247" spans="1:10" ht="12.75">
      <c r="A247" s="143"/>
      <c r="B247" s="147"/>
      <c r="C247" s="35">
        <v>2012</v>
      </c>
      <c r="D247" s="26">
        <f>E247+F247+G247+H247</f>
        <v>313</v>
      </c>
      <c r="E247" s="35"/>
      <c r="F247" s="35"/>
      <c r="G247" s="36">
        <v>313</v>
      </c>
      <c r="H247" s="35"/>
      <c r="I247" s="131"/>
      <c r="J247" s="132"/>
    </row>
    <row r="248" spans="1:10" ht="12.75">
      <c r="A248" s="146">
        <v>39</v>
      </c>
      <c r="B248" s="130" t="s">
        <v>12</v>
      </c>
      <c r="C248" s="3" t="s">
        <v>99</v>
      </c>
      <c r="D248" s="3">
        <f>D249+D250+D251</f>
        <v>0.8</v>
      </c>
      <c r="E248" s="3"/>
      <c r="F248" s="3">
        <v>0.8</v>
      </c>
      <c r="G248" s="3"/>
      <c r="H248" s="3"/>
      <c r="I248" s="131"/>
      <c r="J248" s="132"/>
    </row>
    <row r="249" spans="1:10" ht="12.75">
      <c r="A249" s="146"/>
      <c r="B249" s="130"/>
      <c r="C249" s="1">
        <v>2008</v>
      </c>
      <c r="D249" s="4">
        <f>E249+F249+G249+H249</f>
        <v>0</v>
      </c>
      <c r="E249" s="4"/>
      <c r="F249" s="4"/>
      <c r="G249" s="4"/>
      <c r="H249" s="4"/>
      <c r="I249" s="131"/>
      <c r="J249" s="132"/>
    </row>
    <row r="250" spans="1:10" ht="12.75">
      <c r="A250" s="146"/>
      <c r="B250" s="130"/>
      <c r="C250" s="1">
        <v>2009</v>
      </c>
      <c r="D250" s="4">
        <f>E250+F250+G250+H250</f>
        <v>0</v>
      </c>
      <c r="E250" s="4"/>
      <c r="F250" s="4"/>
      <c r="G250" s="4"/>
      <c r="H250" s="4"/>
      <c r="I250" s="131"/>
      <c r="J250" s="132"/>
    </row>
    <row r="251" spans="1:10" ht="12.75">
      <c r="A251" s="146"/>
      <c r="B251" s="130"/>
      <c r="C251" s="1">
        <v>2010</v>
      </c>
      <c r="D251" s="4">
        <f>E251+F251+G251+H251</f>
        <v>0.8</v>
      </c>
      <c r="E251" s="4"/>
      <c r="F251" s="4">
        <v>0.8</v>
      </c>
      <c r="G251" s="4"/>
      <c r="H251" s="4"/>
      <c r="I251" s="131"/>
      <c r="J251" s="132"/>
    </row>
    <row r="252" spans="1:10" ht="12.75">
      <c r="A252" s="146">
        <v>40</v>
      </c>
      <c r="B252" s="130" t="s">
        <v>20</v>
      </c>
      <c r="C252" s="11" t="s">
        <v>99</v>
      </c>
      <c r="D252" s="3">
        <f>D253</f>
        <v>28000</v>
      </c>
      <c r="E252" s="3"/>
      <c r="F252" s="3">
        <f>F253</f>
        <v>25200</v>
      </c>
      <c r="G252" s="3">
        <f>G253</f>
        <v>2800</v>
      </c>
      <c r="H252" s="3"/>
      <c r="I252" s="131"/>
      <c r="J252" s="132"/>
    </row>
    <row r="253" spans="1:10" ht="23.25" customHeight="1">
      <c r="A253" s="146"/>
      <c r="B253" s="130"/>
      <c r="C253" s="1">
        <v>2011</v>
      </c>
      <c r="D253" s="4">
        <f>E253+F253+G253+H253</f>
        <v>28000</v>
      </c>
      <c r="E253" s="4"/>
      <c r="F253" s="4">
        <v>25200</v>
      </c>
      <c r="G253" s="4">
        <v>2800</v>
      </c>
      <c r="H253" s="4"/>
      <c r="I253" s="131"/>
      <c r="J253" s="132"/>
    </row>
    <row r="254" spans="1:10" ht="12.75">
      <c r="A254" s="173">
        <v>41</v>
      </c>
      <c r="B254" s="130" t="s">
        <v>13</v>
      </c>
      <c r="C254" s="39" t="s">
        <v>99</v>
      </c>
      <c r="D254" s="39">
        <f>D255+D256</f>
        <v>1.5</v>
      </c>
      <c r="E254" s="39"/>
      <c r="F254" s="39">
        <f>F255+F256</f>
        <v>1.5</v>
      </c>
      <c r="G254" s="39"/>
      <c r="H254" s="39"/>
      <c r="I254" s="131"/>
      <c r="J254" s="132"/>
    </row>
    <row r="255" spans="1:10" ht="12.75">
      <c r="A255" s="173"/>
      <c r="B255" s="130"/>
      <c r="C255" s="28">
        <v>2011</v>
      </c>
      <c r="D255" s="28">
        <f>E255+F255+G255+H255</f>
        <v>0.75</v>
      </c>
      <c r="E255" s="28"/>
      <c r="F255" s="28">
        <v>0.75</v>
      </c>
      <c r="G255" s="28"/>
      <c r="H255" s="28"/>
      <c r="I255" s="131"/>
      <c r="J255" s="132"/>
    </row>
    <row r="256" spans="1:10" ht="12.75">
      <c r="A256" s="173"/>
      <c r="B256" s="130"/>
      <c r="C256" s="28">
        <v>2012</v>
      </c>
      <c r="D256" s="28">
        <f>E256+F256+G256+H256</f>
        <v>0.75</v>
      </c>
      <c r="E256" s="28"/>
      <c r="F256" s="28">
        <v>0.75</v>
      </c>
      <c r="G256" s="28"/>
      <c r="H256" s="28"/>
      <c r="I256" s="131"/>
      <c r="J256" s="132"/>
    </row>
    <row r="257" spans="1:10" ht="31.5" customHeight="1">
      <c r="A257" s="141" t="s">
        <v>63</v>
      </c>
      <c r="B257" s="141"/>
      <c r="C257" s="141"/>
      <c r="D257" s="141"/>
      <c r="E257" s="141"/>
      <c r="F257" s="141"/>
      <c r="G257" s="141"/>
      <c r="H257" s="141"/>
      <c r="I257" s="141"/>
      <c r="J257" s="141"/>
    </row>
    <row r="258" spans="1:10" ht="15" customHeight="1">
      <c r="A258" s="144" t="s">
        <v>97</v>
      </c>
      <c r="B258" s="144"/>
      <c r="C258" s="57">
        <v>2008</v>
      </c>
      <c r="D258" s="2">
        <f>E258+F258+G258+H258</f>
        <v>22780.27</v>
      </c>
      <c r="E258" s="2">
        <f aca="true" t="shared" si="18" ref="E258:H260">E268</f>
        <v>7259.1</v>
      </c>
      <c r="F258" s="2">
        <f t="shared" si="18"/>
        <v>3616.3999999999996</v>
      </c>
      <c r="G258" s="2">
        <f t="shared" si="18"/>
        <v>476.6</v>
      </c>
      <c r="H258" s="2">
        <f t="shared" si="18"/>
        <v>11428.17</v>
      </c>
      <c r="I258" s="145"/>
      <c r="J258" s="145"/>
    </row>
    <row r="259" spans="1:10" ht="15" customHeight="1">
      <c r="A259" s="144"/>
      <c r="B259" s="144"/>
      <c r="C259" s="57">
        <v>2009</v>
      </c>
      <c r="D259" s="2">
        <f aca="true" t="shared" si="19" ref="D259:D265">E259+F259+G259+H259</f>
        <v>77757</v>
      </c>
      <c r="E259" s="2">
        <f t="shared" si="18"/>
        <v>53984.1</v>
      </c>
      <c r="F259" s="2">
        <f t="shared" si="18"/>
        <v>9035.78</v>
      </c>
      <c r="G259" s="2">
        <f t="shared" si="18"/>
        <v>623</v>
      </c>
      <c r="H259" s="2">
        <f t="shared" si="18"/>
        <v>14114.12</v>
      </c>
      <c r="I259" s="145"/>
      <c r="J259" s="145"/>
    </row>
    <row r="260" spans="1:10" ht="16.5" customHeight="1">
      <c r="A260" s="144"/>
      <c r="B260" s="144"/>
      <c r="C260" s="57">
        <v>2010</v>
      </c>
      <c r="D260" s="2">
        <f t="shared" si="19"/>
        <v>49990.774000000005</v>
      </c>
      <c r="E260" s="2">
        <f t="shared" si="18"/>
        <v>33491.3</v>
      </c>
      <c r="F260" s="2">
        <f t="shared" si="18"/>
        <v>6396.5</v>
      </c>
      <c r="G260" s="2">
        <f t="shared" si="18"/>
        <v>959.5</v>
      </c>
      <c r="H260" s="2">
        <f t="shared" si="18"/>
        <v>9143.474</v>
      </c>
      <c r="I260" s="145"/>
      <c r="J260" s="145"/>
    </row>
    <row r="261" spans="1:10" ht="14.25" customHeight="1">
      <c r="A261" s="144"/>
      <c r="B261" s="144"/>
      <c r="C261" s="57" t="s">
        <v>106</v>
      </c>
      <c r="D261" s="2">
        <f t="shared" si="19"/>
        <v>150528.044</v>
      </c>
      <c r="E261" s="2">
        <f>E258+E259+E260</f>
        <v>94734.5</v>
      </c>
      <c r="F261" s="2">
        <f>F258+F259+F260</f>
        <v>19048.68</v>
      </c>
      <c r="G261" s="2">
        <f>G258+G259+G260</f>
        <v>2059.1</v>
      </c>
      <c r="H261" s="2">
        <f>H258+H259+H260</f>
        <v>34685.764</v>
      </c>
      <c r="I261" s="145"/>
      <c r="J261" s="145"/>
    </row>
    <row r="262" spans="1:10" ht="15" customHeight="1">
      <c r="A262" s="144" t="s">
        <v>98</v>
      </c>
      <c r="B262" s="144"/>
      <c r="C262" s="57">
        <v>2011</v>
      </c>
      <c r="D262" s="2">
        <f t="shared" si="19"/>
        <v>36937.729999999996</v>
      </c>
      <c r="E262" s="2">
        <f aca="true" t="shared" si="20" ref="E262:H263">E272</f>
        <v>24205.84</v>
      </c>
      <c r="F262" s="2">
        <f t="shared" si="20"/>
        <v>4312.51</v>
      </c>
      <c r="G262" s="2">
        <f t="shared" si="20"/>
        <v>3663.41</v>
      </c>
      <c r="H262" s="2">
        <f t="shared" si="20"/>
        <v>4755.97</v>
      </c>
      <c r="I262" s="145"/>
      <c r="J262" s="145"/>
    </row>
    <row r="263" spans="1:10" ht="12" customHeight="1">
      <c r="A263" s="144"/>
      <c r="B263" s="144"/>
      <c r="C263" s="57">
        <v>2012</v>
      </c>
      <c r="D263" s="2">
        <f t="shared" si="19"/>
        <v>42968.229999999996</v>
      </c>
      <c r="E263" s="2">
        <f t="shared" si="20"/>
        <v>13755</v>
      </c>
      <c r="F263" s="2">
        <f t="shared" si="20"/>
        <v>2667.11</v>
      </c>
      <c r="G263" s="2">
        <f t="shared" si="20"/>
        <v>3321.93</v>
      </c>
      <c r="H263" s="2">
        <f t="shared" si="20"/>
        <v>23224.19</v>
      </c>
      <c r="I263" s="145"/>
      <c r="J263" s="145"/>
    </row>
    <row r="264" spans="1:10" ht="12.75" customHeight="1">
      <c r="A264" s="144"/>
      <c r="B264" s="144"/>
      <c r="C264" s="57" t="s">
        <v>99</v>
      </c>
      <c r="D264" s="2">
        <f t="shared" si="19"/>
        <v>79905.96</v>
      </c>
      <c r="E264" s="2">
        <f>E262+E263</f>
        <v>37960.84</v>
      </c>
      <c r="F264" s="2">
        <f>F262+F263</f>
        <v>6979.620000000001</v>
      </c>
      <c r="G264" s="2">
        <f>G262+G263</f>
        <v>6985.34</v>
      </c>
      <c r="H264" s="2">
        <f>H262+H263</f>
        <v>27980.16</v>
      </c>
      <c r="I264" s="145"/>
      <c r="J264" s="145"/>
    </row>
    <row r="265" spans="1:10" ht="14.25" customHeight="1">
      <c r="A265" s="138"/>
      <c r="B265" s="138"/>
      <c r="C265" s="57" t="s">
        <v>106</v>
      </c>
      <c r="D265" s="2">
        <f t="shared" si="19"/>
        <v>230434.00400000002</v>
      </c>
      <c r="E265" s="2">
        <f>E261+E264</f>
        <v>132695.34</v>
      </c>
      <c r="F265" s="2">
        <f>F261+F264</f>
        <v>26028.300000000003</v>
      </c>
      <c r="G265" s="2">
        <f>G261+G264</f>
        <v>9044.44</v>
      </c>
      <c r="H265" s="2">
        <f>H261+H264</f>
        <v>62665.924</v>
      </c>
      <c r="I265" s="145"/>
      <c r="J265" s="145"/>
    </row>
    <row r="266" spans="1:10" ht="14.25" customHeight="1">
      <c r="A266" s="63">
        <v>1</v>
      </c>
      <c r="B266" s="64">
        <v>2</v>
      </c>
      <c r="C266" s="64">
        <v>3</v>
      </c>
      <c r="D266" s="64">
        <v>4</v>
      </c>
      <c r="E266" s="64">
        <v>5</v>
      </c>
      <c r="F266" s="64">
        <v>6</v>
      </c>
      <c r="G266" s="64">
        <v>7</v>
      </c>
      <c r="H266" s="64">
        <v>8</v>
      </c>
      <c r="I266" s="64">
        <v>9</v>
      </c>
      <c r="J266" s="65">
        <v>10</v>
      </c>
    </row>
    <row r="267" spans="1:10" ht="14.25" customHeight="1">
      <c r="A267" s="127" t="s">
        <v>225</v>
      </c>
      <c r="B267" s="127"/>
      <c r="C267" s="127"/>
      <c r="D267" s="127"/>
      <c r="E267" s="127"/>
      <c r="F267" s="127"/>
      <c r="G267" s="127"/>
      <c r="H267" s="127"/>
      <c r="I267" s="127"/>
      <c r="J267" s="127"/>
    </row>
    <row r="268" spans="1:10" ht="12.75">
      <c r="A268" s="144" t="s">
        <v>97</v>
      </c>
      <c r="B268" s="144"/>
      <c r="C268" s="57">
        <v>2008</v>
      </c>
      <c r="D268" s="2">
        <f>E268+F268+G268+H268</f>
        <v>22780.27</v>
      </c>
      <c r="E268" s="2">
        <f aca="true" t="shared" si="21" ref="E268:H270">E277+E288+E304+E311</f>
        <v>7259.1</v>
      </c>
      <c r="F268" s="2">
        <f t="shared" si="21"/>
        <v>3616.3999999999996</v>
      </c>
      <c r="G268" s="2">
        <f t="shared" si="21"/>
        <v>476.6</v>
      </c>
      <c r="H268" s="2">
        <f t="shared" si="21"/>
        <v>11428.17</v>
      </c>
      <c r="I268" s="145"/>
      <c r="J268" s="145"/>
    </row>
    <row r="269" spans="1:10" ht="12.75">
      <c r="A269" s="144"/>
      <c r="B269" s="144"/>
      <c r="C269" s="57">
        <v>2009</v>
      </c>
      <c r="D269" s="2">
        <f aca="true" t="shared" si="22" ref="D269:D313">E269+F269+G269+H269</f>
        <v>77757</v>
      </c>
      <c r="E269" s="2">
        <f t="shared" si="21"/>
        <v>53984.1</v>
      </c>
      <c r="F269" s="2">
        <f t="shared" si="21"/>
        <v>9035.78</v>
      </c>
      <c r="G269" s="2">
        <f t="shared" si="21"/>
        <v>623</v>
      </c>
      <c r="H269" s="2">
        <f t="shared" si="21"/>
        <v>14114.12</v>
      </c>
      <c r="I269" s="145"/>
      <c r="J269" s="145"/>
    </row>
    <row r="270" spans="1:10" ht="12.75">
      <c r="A270" s="144"/>
      <c r="B270" s="144"/>
      <c r="C270" s="57">
        <v>2010</v>
      </c>
      <c r="D270" s="2">
        <f t="shared" si="22"/>
        <v>49990.774000000005</v>
      </c>
      <c r="E270" s="2">
        <f t="shared" si="21"/>
        <v>33491.3</v>
      </c>
      <c r="F270" s="2">
        <f t="shared" si="21"/>
        <v>6396.5</v>
      </c>
      <c r="G270" s="2">
        <f t="shared" si="21"/>
        <v>959.5</v>
      </c>
      <c r="H270" s="2">
        <f t="shared" si="21"/>
        <v>9143.474</v>
      </c>
      <c r="I270" s="145"/>
      <c r="J270" s="145"/>
    </row>
    <row r="271" spans="1:10" ht="12.75">
      <c r="A271" s="144"/>
      <c r="B271" s="144"/>
      <c r="C271" s="57" t="s">
        <v>106</v>
      </c>
      <c r="D271" s="2">
        <f t="shared" si="22"/>
        <v>150528.044</v>
      </c>
      <c r="E271" s="2">
        <f>E268+E269+E270</f>
        <v>94734.5</v>
      </c>
      <c r="F271" s="2">
        <f>F268+F269+F270</f>
        <v>19048.68</v>
      </c>
      <c r="G271" s="2">
        <f>G268+G269+G270</f>
        <v>2059.1</v>
      </c>
      <c r="H271" s="2">
        <f>H268+H269+H270</f>
        <v>34685.764</v>
      </c>
      <c r="I271" s="145"/>
      <c r="J271" s="145"/>
    </row>
    <row r="272" spans="1:10" ht="12.75">
      <c r="A272" s="144" t="s">
        <v>98</v>
      </c>
      <c r="B272" s="144"/>
      <c r="C272" s="57">
        <v>2011</v>
      </c>
      <c r="D272" s="2">
        <f t="shared" si="22"/>
        <v>36937.729999999996</v>
      </c>
      <c r="E272" s="2">
        <f aca="true" t="shared" si="23" ref="E272:H273">E308</f>
        <v>24205.84</v>
      </c>
      <c r="F272" s="2">
        <f t="shared" si="23"/>
        <v>4312.51</v>
      </c>
      <c r="G272" s="2">
        <f t="shared" si="23"/>
        <v>3663.41</v>
      </c>
      <c r="H272" s="2">
        <f t="shared" si="23"/>
        <v>4755.97</v>
      </c>
      <c r="I272" s="145"/>
      <c r="J272" s="145"/>
    </row>
    <row r="273" spans="1:10" ht="12.75">
      <c r="A273" s="144"/>
      <c r="B273" s="144"/>
      <c r="C273" s="57">
        <v>2012</v>
      </c>
      <c r="D273" s="2">
        <f t="shared" si="22"/>
        <v>42968.229999999996</v>
      </c>
      <c r="E273" s="2">
        <f t="shared" si="23"/>
        <v>13755</v>
      </c>
      <c r="F273" s="2">
        <f t="shared" si="23"/>
        <v>2667.11</v>
      </c>
      <c r="G273" s="2">
        <f t="shared" si="23"/>
        <v>3321.93</v>
      </c>
      <c r="H273" s="2">
        <f t="shared" si="23"/>
        <v>23224.19</v>
      </c>
      <c r="I273" s="145"/>
      <c r="J273" s="145"/>
    </row>
    <row r="274" spans="1:10" ht="12.75">
      <c r="A274" s="144"/>
      <c r="B274" s="144"/>
      <c r="C274" s="57" t="s">
        <v>99</v>
      </c>
      <c r="D274" s="2">
        <f t="shared" si="22"/>
        <v>79905.96</v>
      </c>
      <c r="E274" s="2">
        <f>E272+E273</f>
        <v>37960.84</v>
      </c>
      <c r="F274" s="2">
        <f>F272+F273</f>
        <v>6979.620000000001</v>
      </c>
      <c r="G274" s="2">
        <f>G272+G273</f>
        <v>6985.34</v>
      </c>
      <c r="H274" s="2">
        <f>H272+H273</f>
        <v>27980.16</v>
      </c>
      <c r="I274" s="145"/>
      <c r="J274" s="145"/>
    </row>
    <row r="275" spans="1:10" ht="13.5" customHeight="1">
      <c r="A275" s="138"/>
      <c r="B275" s="138"/>
      <c r="C275" s="57" t="s">
        <v>106</v>
      </c>
      <c r="D275" s="2">
        <f t="shared" si="22"/>
        <v>230434.00400000002</v>
      </c>
      <c r="E275" s="2">
        <f>E271+E274</f>
        <v>132695.34</v>
      </c>
      <c r="F275" s="2">
        <f>F271+F274</f>
        <v>26028.300000000003</v>
      </c>
      <c r="G275" s="2">
        <f>G271+G274</f>
        <v>9044.44</v>
      </c>
      <c r="H275" s="2">
        <f>H271+H274</f>
        <v>62665.924</v>
      </c>
      <c r="I275" s="145"/>
      <c r="J275" s="145"/>
    </row>
    <row r="276" spans="1:10" ht="12.75">
      <c r="A276" s="146">
        <v>42</v>
      </c>
      <c r="B276" s="148" t="s">
        <v>64</v>
      </c>
      <c r="C276" s="7" t="s">
        <v>99</v>
      </c>
      <c r="D276" s="2">
        <f t="shared" si="22"/>
        <v>93780.754</v>
      </c>
      <c r="E276" s="3">
        <f>E277+E278+E279</f>
        <v>84240.6</v>
      </c>
      <c r="F276" s="3">
        <f>F277+F278+F279</f>
        <v>5818.379999999999</v>
      </c>
      <c r="G276" s="3">
        <f>G277+G278+G279</f>
        <v>1301.4</v>
      </c>
      <c r="H276" s="3">
        <f>H277+H278+H279</f>
        <v>2420.374</v>
      </c>
      <c r="I276" s="130"/>
      <c r="J276" s="135"/>
    </row>
    <row r="277" spans="1:10" ht="12.75">
      <c r="A277" s="146"/>
      <c r="B277" s="151"/>
      <c r="C277" s="8">
        <v>2008</v>
      </c>
      <c r="D277" s="13">
        <f t="shared" si="22"/>
        <v>7882.800000000001</v>
      </c>
      <c r="E277" s="4">
        <f>E284</f>
        <v>5578.7</v>
      </c>
      <c r="F277" s="4">
        <f>F284</f>
        <v>1527.9</v>
      </c>
      <c r="G277" s="4">
        <f>G284</f>
        <v>382.1</v>
      </c>
      <c r="H277" s="4">
        <f>H284</f>
        <v>394.1</v>
      </c>
      <c r="I277" s="152"/>
      <c r="J277" s="151"/>
    </row>
    <row r="278" spans="1:10" ht="12.75">
      <c r="A278" s="146"/>
      <c r="B278" s="151"/>
      <c r="C278" s="8">
        <v>2009</v>
      </c>
      <c r="D278" s="13">
        <f t="shared" si="22"/>
        <v>53329.78</v>
      </c>
      <c r="E278" s="4">
        <f aca="true" t="shared" si="24" ref="E278:H279">E281+E285</f>
        <v>48348</v>
      </c>
      <c r="F278" s="4">
        <f t="shared" si="24"/>
        <v>2807.58</v>
      </c>
      <c r="G278" s="4">
        <f t="shared" si="24"/>
        <v>424.2</v>
      </c>
      <c r="H278" s="4">
        <f t="shared" si="24"/>
        <v>1750</v>
      </c>
      <c r="I278" s="152"/>
      <c r="J278" s="151"/>
    </row>
    <row r="279" spans="1:10" ht="12.75">
      <c r="A279" s="146"/>
      <c r="B279" s="151"/>
      <c r="C279" s="8">
        <v>2010</v>
      </c>
      <c r="D279" s="13">
        <f t="shared" si="22"/>
        <v>32568.174000000003</v>
      </c>
      <c r="E279" s="4">
        <f t="shared" si="24"/>
        <v>30313.9</v>
      </c>
      <c r="F279" s="4">
        <f t="shared" si="24"/>
        <v>1482.9</v>
      </c>
      <c r="G279" s="4">
        <f t="shared" si="24"/>
        <v>495.1</v>
      </c>
      <c r="H279" s="4">
        <f t="shared" si="24"/>
        <v>276.274</v>
      </c>
      <c r="I279" s="152"/>
      <c r="J279" s="151"/>
    </row>
    <row r="280" spans="1:10" ht="12.75">
      <c r="A280" s="146"/>
      <c r="B280" s="130" t="s">
        <v>71</v>
      </c>
      <c r="C280" s="7" t="s">
        <v>99</v>
      </c>
      <c r="D280" s="2">
        <f t="shared" si="22"/>
        <v>45372.479999999996</v>
      </c>
      <c r="E280" s="9">
        <f>E281+E282</f>
        <v>42618.5</v>
      </c>
      <c r="F280" s="9">
        <f>F281+F282</f>
        <v>2426.2799999999997</v>
      </c>
      <c r="G280" s="9">
        <f>G281+G282</f>
        <v>327.7</v>
      </c>
      <c r="H280" s="9">
        <f>H281+H282</f>
        <v>0</v>
      </c>
      <c r="I280" s="130" t="s">
        <v>79</v>
      </c>
      <c r="J280" s="131" t="s">
        <v>158</v>
      </c>
    </row>
    <row r="281" spans="1:10" ht="12.75">
      <c r="A281" s="146"/>
      <c r="B281" s="130"/>
      <c r="C281" s="8">
        <v>2009</v>
      </c>
      <c r="D281" s="13">
        <f t="shared" si="22"/>
        <v>18329.78</v>
      </c>
      <c r="E281" s="4">
        <v>17219</v>
      </c>
      <c r="F281" s="4">
        <v>1110.78</v>
      </c>
      <c r="G281" s="4"/>
      <c r="H281" s="4"/>
      <c r="I281" s="130"/>
      <c r="J281" s="131"/>
    </row>
    <row r="282" spans="1:10" ht="23.25" customHeight="1">
      <c r="A282" s="146"/>
      <c r="B282" s="130"/>
      <c r="C282" s="35">
        <v>2010</v>
      </c>
      <c r="D282" s="13">
        <f t="shared" si="22"/>
        <v>27042.7</v>
      </c>
      <c r="E282" s="35">
        <v>25399.5</v>
      </c>
      <c r="F282" s="35">
        <v>1315.5</v>
      </c>
      <c r="G282" s="35">
        <v>327.7</v>
      </c>
      <c r="H282" s="35"/>
      <c r="I282" s="130"/>
      <c r="J282" s="131"/>
    </row>
    <row r="283" spans="1:10" ht="12.75">
      <c r="A283" s="146"/>
      <c r="B283" s="148" t="s">
        <v>72</v>
      </c>
      <c r="C283" s="7" t="s">
        <v>99</v>
      </c>
      <c r="D283" s="2">
        <f t="shared" si="22"/>
        <v>48408.27399999999</v>
      </c>
      <c r="E283" s="3">
        <f>E284+E285+E286</f>
        <v>41622.1</v>
      </c>
      <c r="F283" s="3">
        <f>F284+F285+F286</f>
        <v>3392.1</v>
      </c>
      <c r="G283" s="3">
        <f>G284+G285+G286</f>
        <v>973.6999999999999</v>
      </c>
      <c r="H283" s="3">
        <f>H284+H285+H286</f>
        <v>2420.374</v>
      </c>
      <c r="I283" s="130"/>
      <c r="J283" s="135" t="s">
        <v>104</v>
      </c>
    </row>
    <row r="284" spans="1:10" ht="12.75">
      <c r="A284" s="146"/>
      <c r="B284" s="148"/>
      <c r="C284" s="8">
        <v>2008</v>
      </c>
      <c r="D284" s="13">
        <f t="shared" si="22"/>
        <v>7882.800000000001</v>
      </c>
      <c r="E284" s="4">
        <v>5578.7</v>
      </c>
      <c r="F284" s="4">
        <v>1527.9</v>
      </c>
      <c r="G284" s="4">
        <v>382.1</v>
      </c>
      <c r="H284" s="4">
        <v>394.1</v>
      </c>
      <c r="I284" s="130"/>
      <c r="J284" s="135"/>
    </row>
    <row r="285" spans="1:10" ht="12.75">
      <c r="A285" s="146"/>
      <c r="B285" s="148"/>
      <c r="C285" s="8">
        <v>2009</v>
      </c>
      <c r="D285" s="13">
        <f t="shared" si="22"/>
        <v>35000</v>
      </c>
      <c r="E285" s="4">
        <v>31129</v>
      </c>
      <c r="F285" s="4">
        <v>1696.8</v>
      </c>
      <c r="G285" s="4">
        <v>424.2</v>
      </c>
      <c r="H285" s="4">
        <v>1750</v>
      </c>
      <c r="I285" s="130"/>
      <c r="J285" s="135"/>
    </row>
    <row r="286" spans="1:10" ht="12.75" customHeight="1">
      <c r="A286" s="146"/>
      <c r="B286" s="148"/>
      <c r="C286" s="28">
        <v>2010</v>
      </c>
      <c r="D286" s="13">
        <f t="shared" si="22"/>
        <v>5525.473999999999</v>
      </c>
      <c r="E286" s="28">
        <v>4914.4</v>
      </c>
      <c r="F286" s="28">
        <v>167.4</v>
      </c>
      <c r="G286" s="28">
        <v>167.4</v>
      </c>
      <c r="H286" s="29">
        <v>276.274</v>
      </c>
      <c r="I286" s="130"/>
      <c r="J286" s="135"/>
    </row>
    <row r="287" spans="1:10" ht="12.75">
      <c r="A287" s="129">
        <v>43</v>
      </c>
      <c r="B287" s="148" t="s">
        <v>84</v>
      </c>
      <c r="C287" s="3" t="s">
        <v>99</v>
      </c>
      <c r="D287" s="2">
        <f t="shared" si="22"/>
        <v>27573.300000000003</v>
      </c>
      <c r="E287" s="3">
        <f>E288+E289+E290</f>
        <v>9821.6</v>
      </c>
      <c r="F287" s="3">
        <f>F288+F289+F290</f>
        <v>12861.8</v>
      </c>
      <c r="G287" s="3">
        <f>G288+G289+G290</f>
        <v>557.9</v>
      </c>
      <c r="H287" s="3">
        <f>H288+H289+H290</f>
        <v>4332</v>
      </c>
      <c r="I287" s="149"/>
      <c r="J287" s="135"/>
    </row>
    <row r="288" spans="1:10" ht="12.75">
      <c r="A288" s="129"/>
      <c r="B288" s="148"/>
      <c r="C288" s="1">
        <v>2008</v>
      </c>
      <c r="D288" s="13">
        <f t="shared" si="22"/>
        <v>3418.2</v>
      </c>
      <c r="E288" s="4">
        <f>E292+E296</f>
        <v>1396.9</v>
      </c>
      <c r="F288" s="4">
        <f>F292+F296</f>
        <v>1946.8</v>
      </c>
      <c r="G288" s="4"/>
      <c r="H288" s="4">
        <f>H292+H296</f>
        <v>74.5</v>
      </c>
      <c r="I288" s="150"/>
      <c r="J288" s="135"/>
    </row>
    <row r="289" spans="1:10" ht="12.75">
      <c r="A289" s="129"/>
      <c r="B289" s="148"/>
      <c r="C289" s="1">
        <v>2009</v>
      </c>
      <c r="D289" s="13">
        <f t="shared" si="22"/>
        <v>14261.099999999999</v>
      </c>
      <c r="E289" s="4">
        <f aca="true" t="shared" si="25" ref="E289:H290">E293+E297+E300</f>
        <v>5441.7</v>
      </c>
      <c r="F289" s="4">
        <f t="shared" si="25"/>
        <v>6033.8</v>
      </c>
      <c r="G289" s="4">
        <f t="shared" si="25"/>
        <v>125.9</v>
      </c>
      <c r="H289" s="4">
        <f t="shared" si="25"/>
        <v>2659.7</v>
      </c>
      <c r="I289" s="150"/>
      <c r="J289" s="135"/>
    </row>
    <row r="290" spans="1:10" ht="15.75" customHeight="1">
      <c r="A290" s="129"/>
      <c r="B290" s="148"/>
      <c r="C290" s="1">
        <v>2010</v>
      </c>
      <c r="D290" s="13">
        <f t="shared" si="22"/>
        <v>9894</v>
      </c>
      <c r="E290" s="4">
        <f t="shared" si="25"/>
        <v>2983</v>
      </c>
      <c r="F290" s="4">
        <f t="shared" si="25"/>
        <v>4881.2</v>
      </c>
      <c r="G290" s="4">
        <f t="shared" si="25"/>
        <v>432</v>
      </c>
      <c r="H290" s="4">
        <f t="shared" si="25"/>
        <v>1597.8</v>
      </c>
      <c r="I290" s="150"/>
      <c r="J290" s="135"/>
    </row>
    <row r="291" spans="1:10" ht="12.75">
      <c r="A291" s="129">
        <v>44</v>
      </c>
      <c r="B291" s="130" t="s">
        <v>73</v>
      </c>
      <c r="C291" s="3" t="s">
        <v>99</v>
      </c>
      <c r="D291" s="2">
        <f t="shared" si="22"/>
        <v>8169.400000000001</v>
      </c>
      <c r="E291" s="3">
        <f>E292+E293+E294</f>
        <v>3390.1</v>
      </c>
      <c r="F291" s="3">
        <f>F292+F293+F294</f>
        <v>2037</v>
      </c>
      <c r="G291" s="3"/>
      <c r="H291" s="3">
        <f>H292+H293+H294</f>
        <v>2742.3</v>
      </c>
      <c r="I291" s="131" t="s">
        <v>226</v>
      </c>
      <c r="J291" s="132" t="s">
        <v>227</v>
      </c>
    </row>
    <row r="292" spans="1:10" ht="12.75">
      <c r="A292" s="129"/>
      <c r="B292" s="130"/>
      <c r="C292" s="1">
        <v>2008</v>
      </c>
      <c r="D292" s="13">
        <f t="shared" si="22"/>
        <v>2124.2</v>
      </c>
      <c r="E292" s="4">
        <v>855.4</v>
      </c>
      <c r="F292" s="4">
        <v>1222.3</v>
      </c>
      <c r="G292" s="4"/>
      <c r="H292" s="4">
        <v>46.5</v>
      </c>
      <c r="I292" s="131"/>
      <c r="J292" s="132"/>
    </row>
    <row r="293" spans="1:10" ht="12.75">
      <c r="A293" s="129"/>
      <c r="B293" s="130"/>
      <c r="C293" s="1">
        <v>2009</v>
      </c>
      <c r="D293" s="13">
        <f t="shared" si="22"/>
        <v>4087.2</v>
      </c>
      <c r="E293" s="4">
        <v>1629.7</v>
      </c>
      <c r="F293" s="4">
        <v>503</v>
      </c>
      <c r="G293" s="4"/>
      <c r="H293" s="4">
        <v>1954.5</v>
      </c>
      <c r="I293" s="131"/>
      <c r="J293" s="132"/>
    </row>
    <row r="294" spans="1:10" ht="12.75">
      <c r="A294" s="129"/>
      <c r="B294" s="130"/>
      <c r="C294" s="1">
        <v>2010</v>
      </c>
      <c r="D294" s="13">
        <f t="shared" si="22"/>
        <v>1958</v>
      </c>
      <c r="E294" s="4">
        <v>905</v>
      </c>
      <c r="F294" s="4">
        <v>311.7</v>
      </c>
      <c r="G294" s="4"/>
      <c r="H294" s="4">
        <v>741.3</v>
      </c>
      <c r="I294" s="131"/>
      <c r="J294" s="132"/>
    </row>
    <row r="295" spans="1:10" ht="12.75">
      <c r="A295" s="129"/>
      <c r="B295" s="130" t="s">
        <v>74</v>
      </c>
      <c r="C295" s="3" t="s">
        <v>99</v>
      </c>
      <c r="D295" s="2">
        <f t="shared" si="22"/>
        <v>5758</v>
      </c>
      <c r="E295" s="3">
        <f>E296+E297+E298</f>
        <v>2771.5</v>
      </c>
      <c r="F295" s="3">
        <f>F296+F297+F298</f>
        <v>1396.8</v>
      </c>
      <c r="G295" s="3"/>
      <c r="H295" s="3">
        <f>H296+H297+H298</f>
        <v>1589.7</v>
      </c>
      <c r="I295" s="131"/>
      <c r="J295" s="132" t="s">
        <v>228</v>
      </c>
    </row>
    <row r="296" spans="1:10" ht="12.75">
      <c r="A296" s="129"/>
      <c r="B296" s="130"/>
      <c r="C296" s="1">
        <v>2008</v>
      </c>
      <c r="D296" s="13">
        <f t="shared" si="22"/>
        <v>1294</v>
      </c>
      <c r="E296" s="4">
        <v>541.5</v>
      </c>
      <c r="F296" s="4">
        <v>724.5</v>
      </c>
      <c r="G296" s="4"/>
      <c r="H296" s="4">
        <v>28</v>
      </c>
      <c r="I296" s="131"/>
      <c r="J296" s="132"/>
    </row>
    <row r="297" spans="1:10" ht="12.75">
      <c r="A297" s="129"/>
      <c r="B297" s="130"/>
      <c r="C297" s="1">
        <v>2009</v>
      </c>
      <c r="D297" s="13">
        <f t="shared" si="22"/>
        <v>1908</v>
      </c>
      <c r="E297" s="4">
        <v>952</v>
      </c>
      <c r="F297" s="4">
        <v>250.8</v>
      </c>
      <c r="G297" s="4"/>
      <c r="H297" s="4">
        <v>705.2</v>
      </c>
      <c r="I297" s="131"/>
      <c r="J297" s="132"/>
    </row>
    <row r="298" spans="1:10" ht="27" customHeight="1">
      <c r="A298" s="129"/>
      <c r="B298" s="130"/>
      <c r="C298" s="1">
        <v>2010</v>
      </c>
      <c r="D298" s="13">
        <f t="shared" si="22"/>
        <v>2556</v>
      </c>
      <c r="E298" s="4">
        <v>1278</v>
      </c>
      <c r="F298" s="4">
        <v>421.5</v>
      </c>
      <c r="G298" s="4"/>
      <c r="H298" s="4">
        <v>856.5</v>
      </c>
      <c r="I298" s="131"/>
      <c r="J298" s="132"/>
    </row>
    <row r="299" spans="1:10" ht="12.75">
      <c r="A299" s="129">
        <v>45</v>
      </c>
      <c r="B299" s="147" t="s">
        <v>80</v>
      </c>
      <c r="C299" s="3" t="s">
        <v>99</v>
      </c>
      <c r="D299" s="2">
        <f t="shared" si="22"/>
        <v>13645.9</v>
      </c>
      <c r="E299" s="3">
        <f>E300+E301</f>
        <v>3660</v>
      </c>
      <c r="F299" s="3">
        <f>F300+F301</f>
        <v>9428</v>
      </c>
      <c r="G299" s="3">
        <f>G300+G301</f>
        <v>557.9</v>
      </c>
      <c r="H299" s="3"/>
      <c r="I299" s="131" t="s">
        <v>144</v>
      </c>
      <c r="J299" s="132" t="s">
        <v>159</v>
      </c>
    </row>
    <row r="300" spans="1:10" ht="72" customHeight="1">
      <c r="A300" s="129"/>
      <c r="B300" s="147"/>
      <c r="C300" s="1">
        <v>2009</v>
      </c>
      <c r="D300" s="13">
        <f t="shared" si="22"/>
        <v>8265.9</v>
      </c>
      <c r="E300" s="4">
        <v>2860</v>
      </c>
      <c r="F300" s="4">
        <v>5280</v>
      </c>
      <c r="G300" s="4">
        <v>125.9</v>
      </c>
      <c r="H300" s="3"/>
      <c r="I300" s="131"/>
      <c r="J300" s="132"/>
    </row>
    <row r="301" spans="1:10" ht="14.25" customHeight="1">
      <c r="A301" s="129"/>
      <c r="B301" s="147"/>
      <c r="C301" s="1">
        <v>2010</v>
      </c>
      <c r="D301" s="13">
        <f t="shared" si="22"/>
        <v>5380</v>
      </c>
      <c r="E301" s="4">
        <v>800</v>
      </c>
      <c r="F301" s="4">
        <v>4148</v>
      </c>
      <c r="G301" s="4">
        <v>432</v>
      </c>
      <c r="H301" s="4"/>
      <c r="I301" s="131"/>
      <c r="J301" s="132"/>
    </row>
    <row r="302" spans="1:10" ht="14.25" customHeight="1">
      <c r="A302" s="63">
        <v>1</v>
      </c>
      <c r="B302" s="64">
        <v>2</v>
      </c>
      <c r="C302" s="64">
        <v>3</v>
      </c>
      <c r="D302" s="64">
        <v>4</v>
      </c>
      <c r="E302" s="64">
        <v>5</v>
      </c>
      <c r="F302" s="64">
        <v>6</v>
      </c>
      <c r="G302" s="64">
        <v>7</v>
      </c>
      <c r="H302" s="64">
        <v>8</v>
      </c>
      <c r="I302" s="64">
        <v>9</v>
      </c>
      <c r="J302" s="65">
        <v>10</v>
      </c>
    </row>
    <row r="303" spans="1:10" ht="12.75">
      <c r="A303" s="146">
        <v>46</v>
      </c>
      <c r="B303" s="130" t="s">
        <v>122</v>
      </c>
      <c r="C303" s="3" t="s">
        <v>99</v>
      </c>
      <c r="D303" s="2">
        <f t="shared" si="22"/>
        <v>3621.85</v>
      </c>
      <c r="E303" s="3">
        <f>E304+E305+E306</f>
        <v>672.3</v>
      </c>
      <c r="F303" s="3">
        <f>F304+F305+F306</f>
        <v>368.5</v>
      </c>
      <c r="G303" s="3">
        <f>G304+G305+G306</f>
        <v>199.8</v>
      </c>
      <c r="H303" s="3">
        <f>H304+H305+H306</f>
        <v>2381.25</v>
      </c>
      <c r="I303" s="131" t="s">
        <v>109</v>
      </c>
      <c r="J303" s="132" t="s">
        <v>229</v>
      </c>
    </row>
    <row r="304" spans="1:10" ht="12.75">
      <c r="A304" s="146"/>
      <c r="B304" s="130"/>
      <c r="C304" s="1">
        <v>2008</v>
      </c>
      <c r="D304" s="13">
        <f t="shared" si="22"/>
        <v>1918.8500000000001</v>
      </c>
      <c r="E304" s="4">
        <v>283.5</v>
      </c>
      <c r="F304" s="4">
        <v>141.7</v>
      </c>
      <c r="G304" s="4">
        <v>94.5</v>
      </c>
      <c r="H304" s="4">
        <v>1399.15</v>
      </c>
      <c r="I304" s="131"/>
      <c r="J304" s="132"/>
    </row>
    <row r="305" spans="1:10" ht="12.75">
      <c r="A305" s="146"/>
      <c r="B305" s="130"/>
      <c r="C305" s="1">
        <v>2009</v>
      </c>
      <c r="D305" s="13">
        <f t="shared" si="22"/>
        <v>1053</v>
      </c>
      <c r="E305" s="4">
        <v>194.4</v>
      </c>
      <c r="F305" s="4">
        <v>194.4</v>
      </c>
      <c r="G305" s="4">
        <v>72.9</v>
      </c>
      <c r="H305" s="4">
        <v>591.3</v>
      </c>
      <c r="I305" s="131"/>
      <c r="J305" s="132"/>
    </row>
    <row r="306" spans="1:10" ht="24" customHeight="1">
      <c r="A306" s="146"/>
      <c r="B306" s="130"/>
      <c r="C306" s="1">
        <v>2010</v>
      </c>
      <c r="D306" s="13">
        <f t="shared" si="22"/>
        <v>650</v>
      </c>
      <c r="E306" s="4">
        <v>194.4</v>
      </c>
      <c r="F306" s="4">
        <v>32.4</v>
      </c>
      <c r="G306" s="4">
        <v>32.4</v>
      </c>
      <c r="H306" s="4">
        <v>390.8</v>
      </c>
      <c r="I306" s="131"/>
      <c r="J306" s="132"/>
    </row>
    <row r="307" spans="1:10" ht="12.75">
      <c r="A307" s="146">
        <v>47</v>
      </c>
      <c r="B307" s="146" t="s">
        <v>54</v>
      </c>
      <c r="C307" s="3" t="s">
        <v>99</v>
      </c>
      <c r="D307" s="2">
        <f t="shared" si="22"/>
        <v>79905.96</v>
      </c>
      <c r="E307" s="3">
        <f>E308+E309</f>
        <v>37960.84</v>
      </c>
      <c r="F307" s="3">
        <f>F308+F309</f>
        <v>6979.620000000001</v>
      </c>
      <c r="G307" s="3">
        <f>G308+G309</f>
        <v>6985.34</v>
      </c>
      <c r="H307" s="3">
        <f>H308+H309</f>
        <v>27980.16</v>
      </c>
      <c r="I307" s="131" t="s">
        <v>55</v>
      </c>
      <c r="J307" s="131" t="s">
        <v>230</v>
      </c>
    </row>
    <row r="308" spans="1:10" ht="12.75">
      <c r="A308" s="146"/>
      <c r="B308" s="146"/>
      <c r="C308" s="1">
        <v>2011</v>
      </c>
      <c r="D308" s="13">
        <f t="shared" si="22"/>
        <v>36937.729999999996</v>
      </c>
      <c r="E308" s="4">
        <v>24205.84</v>
      </c>
      <c r="F308" s="4">
        <v>4312.51</v>
      </c>
      <c r="G308" s="4">
        <v>3663.41</v>
      </c>
      <c r="H308" s="4">
        <v>4755.97</v>
      </c>
      <c r="I308" s="131"/>
      <c r="J308" s="131"/>
    </row>
    <row r="309" spans="1:10" ht="12.75">
      <c r="A309" s="146"/>
      <c r="B309" s="146"/>
      <c r="C309" s="1">
        <v>2012</v>
      </c>
      <c r="D309" s="13">
        <f t="shared" si="22"/>
        <v>42968.229999999996</v>
      </c>
      <c r="E309" s="4">
        <v>13755</v>
      </c>
      <c r="F309" s="4">
        <v>2667.11</v>
      </c>
      <c r="G309" s="4">
        <v>3321.93</v>
      </c>
      <c r="H309" s="4">
        <v>23224.19</v>
      </c>
      <c r="I309" s="131"/>
      <c r="J309" s="131"/>
    </row>
    <row r="310" spans="1:10" ht="12.75">
      <c r="A310" s="146">
        <v>48</v>
      </c>
      <c r="B310" s="130" t="s">
        <v>103</v>
      </c>
      <c r="C310" s="3" t="s">
        <v>99</v>
      </c>
      <c r="D310" s="2">
        <f t="shared" si="22"/>
        <v>25552.14</v>
      </c>
      <c r="E310" s="3"/>
      <c r="F310" s="3"/>
      <c r="G310" s="3"/>
      <c r="H310" s="3">
        <f>H311+H312+H313</f>
        <v>25552.14</v>
      </c>
      <c r="I310" s="131" t="s">
        <v>108</v>
      </c>
      <c r="J310" s="131"/>
    </row>
    <row r="311" spans="1:10" ht="12.75">
      <c r="A311" s="146"/>
      <c r="B311" s="130"/>
      <c r="C311" s="1">
        <v>2008</v>
      </c>
      <c r="D311" s="13">
        <f t="shared" si="22"/>
        <v>9560.42</v>
      </c>
      <c r="E311" s="4"/>
      <c r="F311" s="4"/>
      <c r="G311" s="4"/>
      <c r="H311" s="4">
        <v>9560.42</v>
      </c>
      <c r="I311" s="131"/>
      <c r="J311" s="131"/>
    </row>
    <row r="312" spans="1:10" ht="12.75">
      <c r="A312" s="146"/>
      <c r="B312" s="130"/>
      <c r="C312" s="1">
        <v>2009</v>
      </c>
      <c r="D312" s="13">
        <f t="shared" si="22"/>
        <v>9113.12</v>
      </c>
      <c r="E312" s="4"/>
      <c r="F312" s="4"/>
      <c r="G312" s="4"/>
      <c r="H312" s="4">
        <v>9113.12</v>
      </c>
      <c r="I312" s="131"/>
      <c r="J312" s="131"/>
    </row>
    <row r="313" spans="1:10" ht="20.25" customHeight="1">
      <c r="A313" s="146"/>
      <c r="B313" s="130"/>
      <c r="C313" s="1">
        <v>2010</v>
      </c>
      <c r="D313" s="13">
        <f t="shared" si="22"/>
        <v>6878.6</v>
      </c>
      <c r="E313" s="4"/>
      <c r="F313" s="4"/>
      <c r="G313" s="4"/>
      <c r="H313" s="4">
        <v>6878.6</v>
      </c>
      <c r="I313" s="131"/>
      <c r="J313" s="131"/>
    </row>
    <row r="314" spans="1:10" ht="46.5" customHeight="1">
      <c r="A314" s="141" t="s">
        <v>187</v>
      </c>
      <c r="B314" s="141"/>
      <c r="C314" s="141"/>
      <c r="D314" s="141"/>
      <c r="E314" s="141"/>
      <c r="F314" s="141"/>
      <c r="G314" s="141"/>
      <c r="H314" s="141"/>
      <c r="I314" s="141"/>
      <c r="J314" s="141"/>
    </row>
    <row r="315" spans="1:10" ht="14.25" customHeight="1">
      <c r="A315" s="144" t="s">
        <v>97</v>
      </c>
      <c r="B315" s="144"/>
      <c r="C315" s="14">
        <v>2008</v>
      </c>
      <c r="D315" s="15">
        <f>E315+F315+G315+H315</f>
        <v>46852.25</v>
      </c>
      <c r="E315" s="15">
        <f>E324+E353+E384</f>
        <v>19129.1</v>
      </c>
      <c r="F315" s="15">
        <f>F324+F353+F384</f>
        <v>16004.5</v>
      </c>
      <c r="G315" s="15">
        <f>G324+G353+G384</f>
        <v>8091.93</v>
      </c>
      <c r="H315" s="15">
        <f>H324+H353+H384</f>
        <v>3626.72</v>
      </c>
      <c r="I315" s="165"/>
      <c r="J315" s="150"/>
    </row>
    <row r="316" spans="1:10" ht="14.25" customHeight="1">
      <c r="A316" s="144"/>
      <c r="B316" s="144"/>
      <c r="C316" s="14">
        <v>2009</v>
      </c>
      <c r="D316" s="15">
        <f aca="true" t="shared" si="26" ref="D316:D322">E316+F316+G316+H316</f>
        <v>40908.63</v>
      </c>
      <c r="E316" s="15">
        <f>E325+E354+E366+E385</f>
        <v>12247.8</v>
      </c>
      <c r="F316" s="15">
        <f>F325+F354+F366+F385</f>
        <v>27292.3</v>
      </c>
      <c r="G316" s="15">
        <f>G325+G354+G366+G385</f>
        <v>1313.5300000000002</v>
      </c>
      <c r="H316" s="15">
        <f>H325+H354+H366+H385</f>
        <v>55</v>
      </c>
      <c r="I316" s="165"/>
      <c r="J316" s="150"/>
    </row>
    <row r="317" spans="1:10" ht="14.25">
      <c r="A317" s="144"/>
      <c r="B317" s="144"/>
      <c r="C317" s="14">
        <v>2010</v>
      </c>
      <c r="D317" s="15">
        <f t="shared" si="26"/>
        <v>54909.861000000004</v>
      </c>
      <c r="E317" s="15">
        <f>E326+E355+E367+E386+E436</f>
        <v>18934.2</v>
      </c>
      <c r="F317" s="15">
        <f>F326+F355+F367+F386+F436</f>
        <v>24066.940000000002</v>
      </c>
      <c r="G317" s="15">
        <f>G326+G355+G367+G386+G436</f>
        <v>8007.531000000001</v>
      </c>
      <c r="H317" s="15">
        <f>H326+H355+H367+H386+H436</f>
        <v>3901.19</v>
      </c>
      <c r="I317" s="165"/>
      <c r="J317" s="150"/>
    </row>
    <row r="318" spans="1:10" ht="14.25">
      <c r="A318" s="144"/>
      <c r="B318" s="144"/>
      <c r="C318" s="14" t="s">
        <v>99</v>
      </c>
      <c r="D318" s="15">
        <f t="shared" si="26"/>
        <v>142670.741</v>
      </c>
      <c r="E318" s="15">
        <f>E315+E316+E317</f>
        <v>50311.1</v>
      </c>
      <c r="F318" s="15">
        <f>F315+F316+F317</f>
        <v>67363.74</v>
      </c>
      <c r="G318" s="15">
        <f>G315+G316+G317</f>
        <v>17412.991</v>
      </c>
      <c r="H318" s="15">
        <f>H315+H316+H317</f>
        <v>7582.91</v>
      </c>
      <c r="I318" s="165"/>
      <c r="J318" s="150"/>
    </row>
    <row r="319" spans="1:10" ht="14.25" customHeight="1">
      <c r="A319" s="144"/>
      <c r="B319" s="144"/>
      <c r="C319" s="14">
        <v>2011</v>
      </c>
      <c r="D319" s="15">
        <f t="shared" si="26"/>
        <v>49054.4</v>
      </c>
      <c r="E319" s="15">
        <f>E328+E357+E369+E388+E438</f>
        <v>20679.8</v>
      </c>
      <c r="F319" s="15">
        <f>F328+F357+F369+F388+F438</f>
        <v>19548.98</v>
      </c>
      <c r="G319" s="15">
        <f>G328+G357+G369+G388+G438</f>
        <v>5215.620000000001</v>
      </c>
      <c r="H319" s="15">
        <f>H328+H357+H369+H388+H438</f>
        <v>3610</v>
      </c>
      <c r="I319" s="165"/>
      <c r="J319" s="150"/>
    </row>
    <row r="320" spans="1:10" ht="17.25" customHeight="1">
      <c r="A320" s="144"/>
      <c r="B320" s="144"/>
      <c r="C320" s="14">
        <v>2012</v>
      </c>
      <c r="D320" s="15">
        <f t="shared" si="26"/>
        <v>979.9</v>
      </c>
      <c r="E320" s="15"/>
      <c r="F320" s="15"/>
      <c r="G320" s="15">
        <f>G329+G370+G439</f>
        <v>979.9</v>
      </c>
      <c r="H320" s="15">
        <f>H329+H370+H439</f>
        <v>0</v>
      </c>
      <c r="I320" s="165"/>
      <c r="J320" s="150"/>
    </row>
    <row r="321" spans="1:10" ht="14.25">
      <c r="A321" s="144"/>
      <c r="B321" s="144"/>
      <c r="C321" s="14" t="s">
        <v>99</v>
      </c>
      <c r="D321" s="15">
        <f t="shared" si="26"/>
        <v>50034.3</v>
      </c>
      <c r="E321" s="15">
        <f>E319+E320</f>
        <v>20679.8</v>
      </c>
      <c r="F321" s="15">
        <f>F319+F320</f>
        <v>19548.98</v>
      </c>
      <c r="G321" s="15">
        <f>G319+G320</f>
        <v>6195.52</v>
      </c>
      <c r="H321" s="15">
        <f>H319+H320</f>
        <v>3610</v>
      </c>
      <c r="I321" s="150"/>
      <c r="J321" s="150"/>
    </row>
    <row r="322" spans="1:10" ht="15.75">
      <c r="A322" s="138"/>
      <c r="B322" s="138"/>
      <c r="C322" s="14" t="s">
        <v>99</v>
      </c>
      <c r="D322" s="15">
        <f t="shared" si="26"/>
        <v>192705.041</v>
      </c>
      <c r="E322" s="15">
        <f>E318+E321</f>
        <v>70990.9</v>
      </c>
      <c r="F322" s="15">
        <f>F318+F321</f>
        <v>86912.72</v>
      </c>
      <c r="G322" s="15">
        <f>G318+G321</f>
        <v>23608.511000000002</v>
      </c>
      <c r="H322" s="15">
        <f>H318+H321</f>
        <v>11192.91</v>
      </c>
      <c r="I322" s="142"/>
      <c r="J322" s="142"/>
    </row>
    <row r="323" spans="1:10" ht="60" customHeight="1">
      <c r="A323" s="171" t="s">
        <v>186</v>
      </c>
      <c r="B323" s="171"/>
      <c r="C323" s="171"/>
      <c r="D323" s="171"/>
      <c r="E323" s="171"/>
      <c r="F323" s="171"/>
      <c r="G323" s="171"/>
      <c r="H323" s="171"/>
      <c r="I323" s="171"/>
      <c r="J323" s="171"/>
    </row>
    <row r="324" spans="1:10" ht="15.75" customHeight="1">
      <c r="A324" s="144" t="s">
        <v>97</v>
      </c>
      <c r="B324" s="144"/>
      <c r="C324" s="57">
        <v>2008</v>
      </c>
      <c r="D324" s="2">
        <v>9271.72</v>
      </c>
      <c r="E324" s="2"/>
      <c r="F324" s="2"/>
      <c r="G324" s="2">
        <v>5645</v>
      </c>
      <c r="H324" s="2">
        <f>H333+H343</f>
        <v>3626.72</v>
      </c>
      <c r="I324" s="172"/>
      <c r="J324" s="172"/>
    </row>
    <row r="325" spans="1:10" ht="17.25" customHeight="1">
      <c r="A325" s="144"/>
      <c r="B325" s="144"/>
      <c r="C325" s="57">
        <v>2009</v>
      </c>
      <c r="D325" s="2">
        <f aca="true" t="shared" si="27" ref="D325:D331">E325+F325+G325+H325</f>
        <v>2882.21</v>
      </c>
      <c r="E325" s="2"/>
      <c r="F325" s="2">
        <f>F339+F344</f>
        <v>2602.5</v>
      </c>
      <c r="G325" s="2">
        <f>G339+G344</f>
        <v>279.71</v>
      </c>
      <c r="H325" s="2">
        <f>H339+H344</f>
        <v>0</v>
      </c>
      <c r="I325" s="172"/>
      <c r="J325" s="172"/>
    </row>
    <row r="326" spans="1:10" ht="15.75" customHeight="1">
      <c r="A326" s="144"/>
      <c r="B326" s="144"/>
      <c r="C326" s="57">
        <v>2010</v>
      </c>
      <c r="D326" s="2">
        <f t="shared" si="27"/>
        <v>7915.402</v>
      </c>
      <c r="E326" s="2"/>
      <c r="F326" s="2"/>
      <c r="G326" s="2">
        <f>G340+G345+G349</f>
        <v>7576.712</v>
      </c>
      <c r="H326" s="2">
        <v>338.69</v>
      </c>
      <c r="I326" s="172"/>
      <c r="J326" s="172"/>
    </row>
    <row r="327" spans="1:10" ht="15.75" customHeight="1">
      <c r="A327" s="144"/>
      <c r="B327" s="144"/>
      <c r="C327" s="57" t="s">
        <v>99</v>
      </c>
      <c r="D327" s="2">
        <v>20069.33</v>
      </c>
      <c r="E327" s="2"/>
      <c r="F327" s="2">
        <f>F324+F325+F326</f>
        <v>2602.5</v>
      </c>
      <c r="G327" s="2">
        <f>G324+G325+G326</f>
        <v>13501.422</v>
      </c>
      <c r="H327" s="2">
        <f>H324+H325+H326</f>
        <v>3965.41</v>
      </c>
      <c r="I327" s="172"/>
      <c r="J327" s="172"/>
    </row>
    <row r="328" spans="1:10" ht="14.25" customHeight="1">
      <c r="A328" s="144" t="s">
        <v>98</v>
      </c>
      <c r="B328" s="144"/>
      <c r="C328" s="57">
        <v>2011</v>
      </c>
      <c r="D328" s="2">
        <f t="shared" si="27"/>
        <v>2864.32</v>
      </c>
      <c r="E328" s="2"/>
      <c r="F328" s="2"/>
      <c r="G328" s="2">
        <f>G335+G337+G341+G346+G350</f>
        <v>2864.32</v>
      </c>
      <c r="H328" s="2"/>
      <c r="I328" s="172"/>
      <c r="J328" s="172"/>
    </row>
    <row r="329" spans="1:10" ht="16.5" customHeight="1">
      <c r="A329" s="144"/>
      <c r="B329" s="144"/>
      <c r="C329" s="57">
        <v>2012</v>
      </c>
      <c r="D329" s="2">
        <f t="shared" si="27"/>
        <v>979.9</v>
      </c>
      <c r="E329" s="2"/>
      <c r="F329" s="2"/>
      <c r="G329" s="2">
        <f>G347+G351</f>
        <v>979.9</v>
      </c>
      <c r="H329" s="2"/>
      <c r="I329" s="172"/>
      <c r="J329" s="172"/>
    </row>
    <row r="330" spans="1:10" ht="12.75">
      <c r="A330" s="144"/>
      <c r="B330" s="144"/>
      <c r="C330" s="57" t="s">
        <v>99</v>
      </c>
      <c r="D330" s="2">
        <f t="shared" si="27"/>
        <v>3844.2200000000003</v>
      </c>
      <c r="E330" s="2"/>
      <c r="F330" s="2"/>
      <c r="G330" s="2">
        <f>G328+G329</f>
        <v>3844.2200000000003</v>
      </c>
      <c r="H330" s="2"/>
      <c r="I330" s="172"/>
      <c r="J330" s="172"/>
    </row>
    <row r="331" spans="1:10" ht="39.75" customHeight="1">
      <c r="A331" s="153"/>
      <c r="B331" s="153"/>
      <c r="C331" s="57" t="s">
        <v>99</v>
      </c>
      <c r="D331" s="2">
        <f t="shared" si="27"/>
        <v>23913.552</v>
      </c>
      <c r="E331" s="2"/>
      <c r="F331" s="2">
        <f>F327+F330</f>
        <v>2602.5</v>
      </c>
      <c r="G331" s="2">
        <f>G327+G330</f>
        <v>17345.642</v>
      </c>
      <c r="H331" s="2">
        <f>H327+H330</f>
        <v>3965.41</v>
      </c>
      <c r="I331" s="139"/>
      <c r="J331" s="139"/>
    </row>
    <row r="332" spans="1:10" ht="12" customHeight="1">
      <c r="A332" s="63">
        <v>1</v>
      </c>
      <c r="B332" s="64">
        <v>2</v>
      </c>
      <c r="C332" s="64">
        <v>3</v>
      </c>
      <c r="D332" s="64">
        <v>4</v>
      </c>
      <c r="E332" s="64">
        <v>5</v>
      </c>
      <c r="F332" s="64">
        <v>6</v>
      </c>
      <c r="G332" s="64">
        <v>7</v>
      </c>
      <c r="H332" s="64">
        <v>8</v>
      </c>
      <c r="I332" s="64">
        <v>9</v>
      </c>
      <c r="J332" s="65">
        <v>10</v>
      </c>
    </row>
    <row r="333" spans="1:10" ht="15" customHeight="1">
      <c r="A333" s="119">
        <v>49</v>
      </c>
      <c r="B333" s="101" t="s">
        <v>197</v>
      </c>
      <c r="C333" s="122" t="s">
        <v>99</v>
      </c>
      <c r="D333" s="122">
        <f>E338+F333+G333+H338</f>
        <v>10378.152</v>
      </c>
      <c r="E333" s="113"/>
      <c r="F333" s="122">
        <f>F339+F340+F341</f>
        <v>2602.5</v>
      </c>
      <c r="G333" s="122">
        <f>G339+G340+G341</f>
        <v>7775.652</v>
      </c>
      <c r="H333" s="113"/>
      <c r="I333" s="131" t="s">
        <v>51</v>
      </c>
      <c r="J333" s="98" t="s">
        <v>156</v>
      </c>
    </row>
    <row r="334" spans="1:10" ht="12.75" hidden="1">
      <c r="A334" s="120"/>
      <c r="B334" s="102"/>
      <c r="C334" s="123"/>
      <c r="D334" s="123"/>
      <c r="E334" s="114"/>
      <c r="F334" s="123"/>
      <c r="G334" s="123"/>
      <c r="H334" s="114"/>
      <c r="I334" s="131"/>
      <c r="J334" s="99"/>
    </row>
    <row r="335" spans="1:10" ht="12.75" hidden="1">
      <c r="A335" s="120"/>
      <c r="B335" s="102"/>
      <c r="C335" s="123"/>
      <c r="D335" s="123"/>
      <c r="E335" s="114"/>
      <c r="F335" s="123"/>
      <c r="G335" s="123"/>
      <c r="H335" s="114"/>
      <c r="I335" s="131"/>
      <c r="J335" s="99"/>
    </row>
    <row r="336" spans="1:10" ht="12.75" hidden="1">
      <c r="A336" s="120"/>
      <c r="B336" s="102"/>
      <c r="C336" s="123"/>
      <c r="D336" s="123"/>
      <c r="E336" s="114"/>
      <c r="F336" s="123"/>
      <c r="G336" s="123"/>
      <c r="H336" s="114"/>
      <c r="I336" s="131"/>
      <c r="J336" s="99"/>
    </row>
    <row r="337" spans="1:10" ht="12.75" hidden="1">
      <c r="A337" s="120"/>
      <c r="B337" s="102"/>
      <c r="C337" s="123"/>
      <c r="D337" s="123"/>
      <c r="E337" s="114"/>
      <c r="F337" s="123"/>
      <c r="G337" s="123"/>
      <c r="H337" s="114"/>
      <c r="I337" s="131"/>
      <c r="J337" s="99"/>
    </row>
    <row r="338" spans="1:10" ht="12.75" customHeight="1" hidden="1">
      <c r="A338" s="120"/>
      <c r="B338" s="102"/>
      <c r="C338" s="124"/>
      <c r="D338" s="124"/>
      <c r="E338" s="115"/>
      <c r="F338" s="124"/>
      <c r="G338" s="124"/>
      <c r="H338" s="115"/>
      <c r="I338" s="131"/>
      <c r="J338" s="99"/>
    </row>
    <row r="339" spans="1:10" ht="12.75">
      <c r="A339" s="120"/>
      <c r="B339" s="102"/>
      <c r="C339" s="1">
        <v>2009</v>
      </c>
      <c r="D339" s="4">
        <f aca="true" t="shared" si="28" ref="D339:D351">E339+F339+G339+H339</f>
        <v>2882.21</v>
      </c>
      <c r="E339" s="4"/>
      <c r="F339" s="4">
        <v>2602.5</v>
      </c>
      <c r="G339" s="4">
        <v>279.71</v>
      </c>
      <c r="H339" s="4"/>
      <c r="I339" s="131"/>
      <c r="J339" s="99"/>
    </row>
    <row r="340" spans="1:10" ht="12.75">
      <c r="A340" s="120"/>
      <c r="B340" s="102"/>
      <c r="C340" s="28">
        <v>2010</v>
      </c>
      <c r="D340" s="4">
        <f t="shared" si="28"/>
        <v>6753.852</v>
      </c>
      <c r="E340" s="28"/>
      <c r="F340" s="28"/>
      <c r="G340" s="29">
        <v>6753.852</v>
      </c>
      <c r="H340" s="28"/>
      <c r="I340" s="131"/>
      <c r="J340" s="99"/>
    </row>
    <row r="341" spans="1:10" ht="46.5" customHeight="1">
      <c r="A341" s="121"/>
      <c r="B341" s="103"/>
      <c r="C341" s="28">
        <v>2011</v>
      </c>
      <c r="D341" s="61">
        <f t="shared" si="28"/>
        <v>742.09</v>
      </c>
      <c r="E341" s="28"/>
      <c r="F341" s="28"/>
      <c r="G341" s="28">
        <v>742.09</v>
      </c>
      <c r="H341" s="28"/>
      <c r="I341" s="131"/>
      <c r="J341" s="100"/>
    </row>
    <row r="342" spans="1:10" ht="12.75">
      <c r="A342" s="146">
        <v>50</v>
      </c>
      <c r="B342" s="130" t="s">
        <v>18</v>
      </c>
      <c r="C342" s="3" t="s">
        <v>99</v>
      </c>
      <c r="D342" s="3">
        <f t="shared" si="28"/>
        <v>12350.9</v>
      </c>
      <c r="E342" s="3"/>
      <c r="F342" s="3"/>
      <c r="G342" s="3">
        <f>G343+G344+G345+G346+G347</f>
        <v>8385.49</v>
      </c>
      <c r="H342" s="3">
        <f>H343+H344+H345+H346+H347</f>
        <v>3965.41</v>
      </c>
      <c r="I342" s="131" t="s">
        <v>112</v>
      </c>
      <c r="J342" s="132" t="s">
        <v>157</v>
      </c>
    </row>
    <row r="343" spans="1:10" ht="12.75">
      <c r="A343" s="146"/>
      <c r="B343" s="130"/>
      <c r="C343" s="1">
        <v>2008</v>
      </c>
      <c r="D343" s="4">
        <f t="shared" si="28"/>
        <v>9271.72</v>
      </c>
      <c r="E343" s="4"/>
      <c r="F343" s="4"/>
      <c r="G343" s="4">
        <v>5645</v>
      </c>
      <c r="H343" s="4">
        <v>3626.72</v>
      </c>
      <c r="I343" s="131"/>
      <c r="J343" s="132"/>
    </row>
    <row r="344" spans="1:10" ht="12.75">
      <c r="A344" s="146"/>
      <c r="B344" s="130"/>
      <c r="C344" s="1">
        <v>2009</v>
      </c>
      <c r="D344" s="4">
        <f t="shared" si="28"/>
        <v>0</v>
      </c>
      <c r="E344" s="4"/>
      <c r="F344" s="4"/>
      <c r="G344" s="4">
        <v>0</v>
      </c>
      <c r="H344" s="4">
        <v>0</v>
      </c>
      <c r="I344" s="131"/>
      <c r="J344" s="132"/>
    </row>
    <row r="345" spans="1:10" ht="12.75">
      <c r="A345" s="146"/>
      <c r="B345" s="130"/>
      <c r="C345" s="42">
        <v>2010</v>
      </c>
      <c r="D345" s="4">
        <f t="shared" si="28"/>
        <v>991.95</v>
      </c>
      <c r="E345" s="43"/>
      <c r="F345" s="43"/>
      <c r="G345" s="43">
        <v>653.26</v>
      </c>
      <c r="H345" s="43">
        <v>338.69</v>
      </c>
      <c r="I345" s="131"/>
      <c r="J345" s="132"/>
    </row>
    <row r="346" spans="1:10" ht="12.75">
      <c r="A346" s="146"/>
      <c r="B346" s="130"/>
      <c r="C346" s="42">
        <v>2011</v>
      </c>
      <c r="D346" s="4">
        <f t="shared" si="28"/>
        <v>1537.23</v>
      </c>
      <c r="E346" s="42"/>
      <c r="F346" s="42"/>
      <c r="G346" s="43">
        <v>1537.23</v>
      </c>
      <c r="H346" s="42"/>
      <c r="I346" s="131"/>
      <c r="J346" s="132"/>
    </row>
    <row r="347" spans="1:10" ht="12.75">
      <c r="A347" s="146"/>
      <c r="B347" s="130"/>
      <c r="C347" s="42">
        <v>2012</v>
      </c>
      <c r="D347" s="4">
        <f t="shared" si="28"/>
        <v>550</v>
      </c>
      <c r="E347" s="42"/>
      <c r="F347" s="42"/>
      <c r="G347" s="43">
        <v>550</v>
      </c>
      <c r="H347" s="42"/>
      <c r="I347" s="131"/>
      <c r="J347" s="132"/>
    </row>
    <row r="348" spans="1:10" ht="12.75">
      <c r="A348" s="146">
        <v>51</v>
      </c>
      <c r="B348" s="130" t="s">
        <v>21</v>
      </c>
      <c r="C348" s="11" t="s">
        <v>99</v>
      </c>
      <c r="D348" s="3">
        <f t="shared" si="28"/>
        <v>1184.5</v>
      </c>
      <c r="E348" s="44"/>
      <c r="F348" s="44"/>
      <c r="G348" s="44">
        <f>G349+G350+G351</f>
        <v>1184.5</v>
      </c>
      <c r="H348" s="44"/>
      <c r="I348" s="131" t="s">
        <v>53</v>
      </c>
      <c r="J348" s="132" t="s">
        <v>52</v>
      </c>
    </row>
    <row r="349" spans="1:10" ht="12.75">
      <c r="A349" s="146"/>
      <c r="B349" s="130"/>
      <c r="C349" s="1">
        <v>2010</v>
      </c>
      <c r="D349" s="4">
        <f t="shared" si="28"/>
        <v>169.6</v>
      </c>
      <c r="E349" s="5"/>
      <c r="F349" s="4"/>
      <c r="G349" s="10">
        <v>169.6</v>
      </c>
      <c r="H349" s="5"/>
      <c r="I349" s="131"/>
      <c r="J349" s="132"/>
    </row>
    <row r="350" spans="1:10" ht="12.75">
      <c r="A350" s="146"/>
      <c r="B350" s="130"/>
      <c r="C350" s="1">
        <v>2011</v>
      </c>
      <c r="D350" s="4">
        <f t="shared" si="28"/>
        <v>585</v>
      </c>
      <c r="E350" s="5"/>
      <c r="F350" s="4"/>
      <c r="G350" s="10">
        <v>585</v>
      </c>
      <c r="H350" s="5"/>
      <c r="I350" s="131"/>
      <c r="J350" s="132"/>
    </row>
    <row r="351" spans="1:10" ht="132" customHeight="1">
      <c r="A351" s="146"/>
      <c r="B351" s="130"/>
      <c r="C351" s="1">
        <v>2012</v>
      </c>
      <c r="D351" s="4">
        <f t="shared" si="28"/>
        <v>429.9</v>
      </c>
      <c r="E351" s="5"/>
      <c r="F351" s="4"/>
      <c r="G351" s="10">
        <v>429.9</v>
      </c>
      <c r="H351" s="5"/>
      <c r="I351" s="131"/>
      <c r="J351" s="132"/>
    </row>
    <row r="352" spans="1:10" ht="51" customHeight="1">
      <c r="A352" s="164" t="s">
        <v>188</v>
      </c>
      <c r="B352" s="164"/>
      <c r="C352" s="164"/>
      <c r="D352" s="164"/>
      <c r="E352" s="164"/>
      <c r="F352" s="164"/>
      <c r="G352" s="164"/>
      <c r="H352" s="164"/>
      <c r="I352" s="164"/>
      <c r="J352" s="164"/>
    </row>
    <row r="353" spans="1:10" ht="12.75">
      <c r="A353" s="144" t="s">
        <v>97</v>
      </c>
      <c r="B353" s="144"/>
      <c r="C353" s="58">
        <v>2008</v>
      </c>
      <c r="D353" s="49"/>
      <c r="E353" s="49"/>
      <c r="F353" s="49"/>
      <c r="G353" s="49"/>
      <c r="H353" s="56"/>
      <c r="I353" s="170"/>
      <c r="J353" s="170"/>
    </row>
    <row r="354" spans="1:10" ht="12.75">
      <c r="A354" s="144"/>
      <c r="B354" s="144"/>
      <c r="C354" s="57">
        <v>2009</v>
      </c>
      <c r="D354" s="49">
        <f aca="true" t="shared" si="29" ref="D354:D364">E354+F354+G354+H354</f>
        <v>2676.8</v>
      </c>
      <c r="E354" s="2">
        <v>2676.8</v>
      </c>
      <c r="F354" s="2"/>
      <c r="G354" s="2"/>
      <c r="H354" s="22"/>
      <c r="I354" s="170"/>
      <c r="J354" s="170"/>
    </row>
    <row r="355" spans="1:10" ht="12.75">
      <c r="A355" s="144"/>
      <c r="B355" s="144"/>
      <c r="C355" s="57">
        <v>2010</v>
      </c>
      <c r="D355" s="49">
        <f t="shared" si="29"/>
        <v>3933.6</v>
      </c>
      <c r="E355" s="2">
        <v>3933.6</v>
      </c>
      <c r="F355" s="2"/>
      <c r="G355" s="2"/>
      <c r="H355" s="22"/>
      <c r="I355" s="170"/>
      <c r="J355" s="170"/>
    </row>
    <row r="356" spans="1:10" ht="12.75">
      <c r="A356" s="144"/>
      <c r="B356" s="144"/>
      <c r="C356" s="57" t="s">
        <v>99</v>
      </c>
      <c r="D356" s="49">
        <f t="shared" si="29"/>
        <v>6610.4</v>
      </c>
      <c r="E356" s="2">
        <f>E353+E354+E355</f>
        <v>6610.4</v>
      </c>
      <c r="F356" s="2"/>
      <c r="G356" s="2"/>
      <c r="H356" s="22"/>
      <c r="I356" s="170"/>
      <c r="J356" s="170"/>
    </row>
    <row r="357" spans="1:10" ht="12.75">
      <c r="A357" s="144" t="s">
        <v>98</v>
      </c>
      <c r="B357" s="144"/>
      <c r="C357" s="57">
        <v>2011</v>
      </c>
      <c r="D357" s="49">
        <f t="shared" si="29"/>
        <v>4000</v>
      </c>
      <c r="E357" s="2">
        <v>4000</v>
      </c>
      <c r="F357" s="2"/>
      <c r="G357" s="2"/>
      <c r="H357" s="22"/>
      <c r="I357" s="170"/>
      <c r="J357" s="170"/>
    </row>
    <row r="358" spans="1:10" ht="12.75">
      <c r="A358" s="144"/>
      <c r="B358" s="144"/>
      <c r="C358" s="57" t="s">
        <v>99</v>
      </c>
      <c r="D358" s="49">
        <f t="shared" si="29"/>
        <v>4000</v>
      </c>
      <c r="E358" s="2">
        <f>E357</f>
        <v>4000</v>
      </c>
      <c r="F358" s="2"/>
      <c r="G358" s="2"/>
      <c r="H358" s="22"/>
      <c r="I358" s="170"/>
      <c r="J358" s="170"/>
    </row>
    <row r="359" spans="1:10" ht="74.25" customHeight="1">
      <c r="A359" s="138"/>
      <c r="B359" s="138"/>
      <c r="C359" s="57" t="s">
        <v>106</v>
      </c>
      <c r="D359" s="66">
        <f t="shared" si="29"/>
        <v>10610.4</v>
      </c>
      <c r="E359" s="2">
        <f>E356+E358</f>
        <v>10610.4</v>
      </c>
      <c r="F359" s="2"/>
      <c r="G359" s="2"/>
      <c r="H359" s="22"/>
      <c r="I359" s="170"/>
      <c r="J359" s="170"/>
    </row>
    <row r="360" spans="1:10" ht="12" customHeight="1">
      <c r="A360" s="63">
        <v>1</v>
      </c>
      <c r="B360" s="64">
        <v>2</v>
      </c>
      <c r="C360" s="64">
        <v>3</v>
      </c>
      <c r="D360" s="64">
        <v>4</v>
      </c>
      <c r="E360" s="64">
        <v>5</v>
      </c>
      <c r="F360" s="64">
        <v>6</v>
      </c>
      <c r="G360" s="64">
        <v>7</v>
      </c>
      <c r="H360" s="64">
        <v>8</v>
      </c>
      <c r="I360" s="64">
        <v>9</v>
      </c>
      <c r="J360" s="65">
        <v>10</v>
      </c>
    </row>
    <row r="361" spans="1:10" ht="12.75">
      <c r="A361" s="129">
        <v>52</v>
      </c>
      <c r="B361" s="130" t="s">
        <v>61</v>
      </c>
      <c r="C361" s="45" t="s">
        <v>62</v>
      </c>
      <c r="D361" s="49">
        <f t="shared" si="29"/>
        <v>10610.4</v>
      </c>
      <c r="E361" s="3">
        <f>E362+E363+E364</f>
        <v>10610.4</v>
      </c>
      <c r="F361" s="3"/>
      <c r="G361" s="3"/>
      <c r="H361" s="3"/>
      <c r="I361" s="146" t="s">
        <v>109</v>
      </c>
      <c r="J361" s="130" t="s">
        <v>196</v>
      </c>
    </row>
    <row r="362" spans="1:10" ht="12.75">
      <c r="A362" s="129"/>
      <c r="B362" s="130"/>
      <c r="C362" s="8">
        <v>2009</v>
      </c>
      <c r="D362" s="50">
        <f t="shared" si="29"/>
        <v>2676.8</v>
      </c>
      <c r="E362" s="4">
        <v>2676.8</v>
      </c>
      <c r="F362" s="6"/>
      <c r="G362" s="4"/>
      <c r="H362" s="4"/>
      <c r="I362" s="146"/>
      <c r="J362" s="130"/>
    </row>
    <row r="363" spans="1:10" ht="12.75">
      <c r="A363" s="129"/>
      <c r="B363" s="130"/>
      <c r="C363" s="8">
        <v>2010</v>
      </c>
      <c r="D363" s="50">
        <f t="shared" si="29"/>
        <v>3933.6</v>
      </c>
      <c r="E363" s="4">
        <v>3933.6</v>
      </c>
      <c r="F363" s="6"/>
      <c r="G363" s="4"/>
      <c r="H363" s="4"/>
      <c r="I363" s="146"/>
      <c r="J363" s="130"/>
    </row>
    <row r="364" spans="1:10" ht="81.75" customHeight="1">
      <c r="A364" s="129"/>
      <c r="B364" s="130"/>
      <c r="C364" s="8">
        <v>2011</v>
      </c>
      <c r="D364" s="51">
        <f t="shared" si="29"/>
        <v>4000</v>
      </c>
      <c r="E364" s="4">
        <v>4000</v>
      </c>
      <c r="F364" s="6"/>
      <c r="G364" s="4"/>
      <c r="H364" s="4"/>
      <c r="I364" s="146"/>
      <c r="J364" s="130"/>
    </row>
    <row r="365" spans="1:10" ht="17.25" customHeight="1">
      <c r="A365" s="164" t="s">
        <v>189</v>
      </c>
      <c r="B365" s="164"/>
      <c r="C365" s="164"/>
      <c r="D365" s="164"/>
      <c r="E365" s="164"/>
      <c r="F365" s="164"/>
      <c r="G365" s="164"/>
      <c r="H365" s="164"/>
      <c r="I365" s="164"/>
      <c r="J365" s="164"/>
    </row>
    <row r="366" spans="1:10" ht="12.75">
      <c r="A366" s="144"/>
      <c r="B366" s="144"/>
      <c r="C366" s="57">
        <v>2009</v>
      </c>
      <c r="D366" s="2">
        <f aca="true" t="shared" si="30" ref="D366:D372">E366+F366+G366+H366</f>
        <v>0</v>
      </c>
      <c r="E366" s="2"/>
      <c r="F366" s="2"/>
      <c r="G366" s="2"/>
      <c r="H366" s="2">
        <f>H376</f>
        <v>0</v>
      </c>
      <c r="I366" s="161"/>
      <c r="J366" s="161"/>
    </row>
    <row r="367" spans="1:10" ht="12.75">
      <c r="A367" s="144"/>
      <c r="B367" s="144"/>
      <c r="C367" s="57">
        <v>2010</v>
      </c>
      <c r="D367" s="2">
        <f t="shared" si="30"/>
        <v>3500</v>
      </c>
      <c r="E367" s="2"/>
      <c r="F367" s="2"/>
      <c r="G367" s="2"/>
      <c r="H367" s="2">
        <f>H377</f>
        <v>3500</v>
      </c>
      <c r="I367" s="161"/>
      <c r="J367" s="161"/>
    </row>
    <row r="368" spans="1:10" ht="11.25" customHeight="1">
      <c r="A368" s="144"/>
      <c r="B368" s="144"/>
      <c r="C368" s="57" t="s">
        <v>99</v>
      </c>
      <c r="D368" s="2">
        <f t="shared" si="30"/>
        <v>3500</v>
      </c>
      <c r="E368" s="2"/>
      <c r="F368" s="2"/>
      <c r="G368" s="2"/>
      <c r="H368" s="2">
        <f>H366+H367</f>
        <v>3500</v>
      </c>
      <c r="I368" s="161"/>
      <c r="J368" s="161"/>
    </row>
    <row r="369" spans="1:10" ht="12.75">
      <c r="A369" s="144" t="s">
        <v>98</v>
      </c>
      <c r="B369" s="144"/>
      <c r="C369" s="57">
        <v>2011</v>
      </c>
      <c r="D369" s="2">
        <f t="shared" si="30"/>
        <v>3500</v>
      </c>
      <c r="E369" s="2"/>
      <c r="F369" s="2"/>
      <c r="G369" s="2"/>
      <c r="H369" s="2">
        <f>H379+H382</f>
        <v>3500</v>
      </c>
      <c r="I369" s="161"/>
      <c r="J369" s="161"/>
    </row>
    <row r="370" spans="1:10" ht="12.75">
      <c r="A370" s="144"/>
      <c r="B370" s="144"/>
      <c r="C370" s="57">
        <v>2012</v>
      </c>
      <c r="D370" s="2">
        <f t="shared" si="30"/>
        <v>0</v>
      </c>
      <c r="E370" s="2"/>
      <c r="F370" s="2"/>
      <c r="G370" s="2"/>
      <c r="H370" s="2">
        <f>H380</f>
        <v>0</v>
      </c>
      <c r="I370" s="161"/>
      <c r="J370" s="161"/>
    </row>
    <row r="371" spans="1:10" ht="15.75" customHeight="1">
      <c r="A371" s="144"/>
      <c r="B371" s="144"/>
      <c r="C371" s="57" t="s">
        <v>99</v>
      </c>
      <c r="D371" s="2">
        <f t="shared" si="30"/>
        <v>3500</v>
      </c>
      <c r="E371" s="2"/>
      <c r="F371" s="2"/>
      <c r="G371" s="2"/>
      <c r="H371" s="2">
        <f>SUM(H369:H370)</f>
        <v>3500</v>
      </c>
      <c r="I371" s="161"/>
      <c r="J371" s="161"/>
    </row>
    <row r="372" spans="1:10" ht="20.25" customHeight="1">
      <c r="A372" s="162"/>
      <c r="B372" s="162"/>
      <c r="C372" s="57" t="s">
        <v>99</v>
      </c>
      <c r="D372" s="2">
        <f t="shared" si="30"/>
        <v>7000</v>
      </c>
      <c r="E372" s="2"/>
      <c r="F372" s="2"/>
      <c r="G372" s="2"/>
      <c r="H372" s="2">
        <f>H371+H368</f>
        <v>7000</v>
      </c>
      <c r="I372" s="161"/>
      <c r="J372" s="161"/>
    </row>
    <row r="373" spans="1:10" ht="13.5" customHeight="1">
      <c r="A373" s="88">
        <v>53</v>
      </c>
      <c r="B373" s="101" t="s">
        <v>167</v>
      </c>
      <c r="C373" s="104" t="s">
        <v>99</v>
      </c>
      <c r="D373" s="122">
        <f>D376+D377</f>
        <v>3500</v>
      </c>
      <c r="E373" s="113"/>
      <c r="F373" s="113"/>
      <c r="G373" s="113"/>
      <c r="H373" s="122">
        <f>H376+H377</f>
        <v>3500</v>
      </c>
      <c r="I373" s="98" t="s">
        <v>166</v>
      </c>
      <c r="J373" s="143" t="s">
        <v>192</v>
      </c>
    </row>
    <row r="374" spans="1:10" ht="51" customHeight="1" hidden="1">
      <c r="A374" s="89"/>
      <c r="B374" s="102"/>
      <c r="C374" s="105"/>
      <c r="D374" s="123"/>
      <c r="E374" s="114"/>
      <c r="F374" s="114"/>
      <c r="G374" s="114"/>
      <c r="H374" s="123"/>
      <c r="I374" s="99"/>
      <c r="J374" s="143"/>
    </row>
    <row r="375" spans="1:10" ht="12.75" customHeight="1" hidden="1">
      <c r="A375" s="89"/>
      <c r="B375" s="102"/>
      <c r="C375" s="105"/>
      <c r="D375" s="123"/>
      <c r="E375" s="114"/>
      <c r="F375" s="114"/>
      <c r="G375" s="114"/>
      <c r="H375" s="123"/>
      <c r="I375" s="99"/>
      <c r="J375" s="143"/>
    </row>
    <row r="376" spans="1:10" ht="12.75" customHeight="1" hidden="1">
      <c r="A376" s="89"/>
      <c r="B376" s="102"/>
      <c r="C376" s="106"/>
      <c r="D376" s="124"/>
      <c r="E376" s="115"/>
      <c r="F376" s="115"/>
      <c r="G376" s="115"/>
      <c r="H376" s="124"/>
      <c r="I376" s="99"/>
      <c r="J376" s="143"/>
    </row>
    <row r="377" spans="1:10" ht="12.75">
      <c r="A377" s="89"/>
      <c r="B377" s="102"/>
      <c r="C377" s="167">
        <v>2010</v>
      </c>
      <c r="D377" s="116">
        <f>E377+F377+G377+H377</f>
        <v>3500</v>
      </c>
      <c r="E377" s="116"/>
      <c r="F377" s="116"/>
      <c r="G377" s="116"/>
      <c r="H377" s="116">
        <v>3500</v>
      </c>
      <c r="I377" s="99"/>
      <c r="J377" s="143"/>
    </row>
    <row r="378" spans="1:10" ht="22.5" customHeight="1">
      <c r="A378" s="89"/>
      <c r="B378" s="102"/>
      <c r="C378" s="168"/>
      <c r="D378" s="117"/>
      <c r="E378" s="117"/>
      <c r="F378" s="117"/>
      <c r="G378" s="117"/>
      <c r="H378" s="117"/>
      <c r="I378" s="99"/>
      <c r="J378" s="143"/>
    </row>
    <row r="379" spans="1:10" ht="12.75" customHeight="1" hidden="1">
      <c r="A379" s="89"/>
      <c r="B379" s="102"/>
      <c r="C379" s="168"/>
      <c r="D379" s="117"/>
      <c r="E379" s="117"/>
      <c r="F379" s="117"/>
      <c r="G379" s="117"/>
      <c r="H379" s="117"/>
      <c r="I379" s="99"/>
      <c r="J379" s="143"/>
    </row>
    <row r="380" spans="1:10" ht="12.75" customHeight="1" hidden="1">
      <c r="A380" s="90"/>
      <c r="B380" s="103"/>
      <c r="C380" s="169"/>
      <c r="D380" s="118"/>
      <c r="E380" s="118"/>
      <c r="F380" s="118"/>
      <c r="G380" s="118"/>
      <c r="H380" s="118"/>
      <c r="I380" s="100"/>
      <c r="J380" s="143"/>
    </row>
    <row r="381" spans="1:10" ht="12.75">
      <c r="A381" s="129">
        <v>54</v>
      </c>
      <c r="B381" s="147" t="s">
        <v>167</v>
      </c>
      <c r="C381" s="7" t="s">
        <v>99</v>
      </c>
      <c r="D381" s="16">
        <f>E381+F381+G381+H381</f>
        <v>3500</v>
      </c>
      <c r="E381" s="3"/>
      <c r="F381" s="3"/>
      <c r="G381" s="3"/>
      <c r="H381" s="3">
        <f>H382</f>
        <v>3500</v>
      </c>
      <c r="I381" s="131" t="s">
        <v>248</v>
      </c>
      <c r="J381" s="143"/>
    </row>
    <row r="382" spans="1:10" ht="23.25" customHeight="1">
      <c r="A382" s="129"/>
      <c r="B382" s="147"/>
      <c r="C382" s="8">
        <v>2011</v>
      </c>
      <c r="D382" s="16">
        <f>E382+F382+G382+H382</f>
        <v>3500</v>
      </c>
      <c r="E382" s="16"/>
      <c r="F382" s="16"/>
      <c r="G382" s="16"/>
      <c r="H382" s="16">
        <v>3500</v>
      </c>
      <c r="I382" s="131"/>
      <c r="J382" s="143"/>
    </row>
    <row r="383" spans="1:10" ht="38.25" customHeight="1">
      <c r="A383" s="140" t="s">
        <v>190</v>
      </c>
      <c r="B383" s="140"/>
      <c r="C383" s="140"/>
      <c r="D383" s="140"/>
      <c r="E383" s="140"/>
      <c r="F383" s="140"/>
      <c r="G383" s="140"/>
      <c r="H383" s="140"/>
      <c r="I383" s="140"/>
      <c r="J383" s="140"/>
    </row>
    <row r="384" spans="1:10" ht="12.75">
      <c r="A384" s="144" t="s">
        <v>97</v>
      </c>
      <c r="B384" s="144"/>
      <c r="C384" s="57">
        <v>2008</v>
      </c>
      <c r="D384" s="2">
        <f>E384+F384+G384+H384</f>
        <v>37580.53</v>
      </c>
      <c r="E384" s="2">
        <f aca="true" t="shared" si="31" ref="E384:G386">E392+E398</f>
        <v>19129.1</v>
      </c>
      <c r="F384" s="2">
        <f t="shared" si="31"/>
        <v>16004.5</v>
      </c>
      <c r="G384" s="2">
        <f t="shared" si="31"/>
        <v>2446.93</v>
      </c>
      <c r="H384" s="2"/>
      <c r="I384" s="165"/>
      <c r="J384" s="166"/>
    </row>
    <row r="385" spans="1:10" ht="12.75">
      <c r="A385" s="144"/>
      <c r="B385" s="144"/>
      <c r="C385" s="57">
        <v>2009</v>
      </c>
      <c r="D385" s="2">
        <f aca="true" t="shared" si="32" ref="D385:D401">E385+F385+G385+H385</f>
        <v>35349.62</v>
      </c>
      <c r="E385" s="2">
        <f t="shared" si="31"/>
        <v>9571</v>
      </c>
      <c r="F385" s="2">
        <f t="shared" si="31"/>
        <v>24689.8</v>
      </c>
      <c r="G385" s="2">
        <f t="shared" si="31"/>
        <v>1033.8200000000002</v>
      </c>
      <c r="H385" s="2">
        <v>55</v>
      </c>
      <c r="I385" s="166"/>
      <c r="J385" s="166"/>
    </row>
    <row r="386" spans="1:10" ht="12.75">
      <c r="A386" s="144"/>
      <c r="B386" s="144"/>
      <c r="C386" s="57">
        <v>2010</v>
      </c>
      <c r="D386" s="2">
        <f t="shared" si="32"/>
        <v>39550.859000000004</v>
      </c>
      <c r="E386" s="2">
        <f t="shared" si="31"/>
        <v>15000.6</v>
      </c>
      <c r="F386" s="2">
        <f t="shared" si="31"/>
        <v>24066.940000000002</v>
      </c>
      <c r="G386" s="2">
        <f t="shared" si="31"/>
        <v>420.819</v>
      </c>
      <c r="H386" s="2">
        <v>62.5</v>
      </c>
      <c r="I386" s="166"/>
      <c r="J386" s="166"/>
    </row>
    <row r="387" spans="1:10" ht="12.75">
      <c r="A387" s="144"/>
      <c r="B387" s="144"/>
      <c r="C387" s="57" t="s">
        <v>99</v>
      </c>
      <c r="D387" s="2">
        <f t="shared" si="32"/>
        <v>112481.009</v>
      </c>
      <c r="E387" s="2">
        <f>E384+E385+E386</f>
        <v>43700.7</v>
      </c>
      <c r="F387" s="2">
        <f>F384+F385+F386</f>
        <v>64761.240000000005</v>
      </c>
      <c r="G387" s="2">
        <f>G384+G385+G386</f>
        <v>3901.569</v>
      </c>
      <c r="H387" s="2">
        <f>SUM(H385:H386)</f>
        <v>117.5</v>
      </c>
      <c r="I387" s="166"/>
      <c r="J387" s="166"/>
    </row>
    <row r="388" spans="1:10" ht="12.75">
      <c r="A388" s="144" t="s">
        <v>177</v>
      </c>
      <c r="B388" s="144"/>
      <c r="C388" s="57">
        <v>2011</v>
      </c>
      <c r="D388" s="2">
        <f t="shared" si="32"/>
        <v>38686.08</v>
      </c>
      <c r="E388" s="2">
        <v>16679.8</v>
      </c>
      <c r="F388" s="2">
        <v>19548.98</v>
      </c>
      <c r="G388" s="2">
        <v>2347.3</v>
      </c>
      <c r="H388" s="2">
        <v>110</v>
      </c>
      <c r="I388" s="166"/>
      <c r="J388" s="166"/>
    </row>
    <row r="389" spans="1:10" ht="12.75">
      <c r="A389" s="144"/>
      <c r="B389" s="144"/>
      <c r="C389" s="57" t="s">
        <v>99</v>
      </c>
      <c r="D389" s="2">
        <f t="shared" si="32"/>
        <v>38686.08</v>
      </c>
      <c r="E389" s="2">
        <f>E388</f>
        <v>16679.8</v>
      </c>
      <c r="F389" s="2">
        <f>F388</f>
        <v>19548.98</v>
      </c>
      <c r="G389" s="2">
        <f>G388</f>
        <v>2347.3</v>
      </c>
      <c r="H389" s="2">
        <f>SUM(H388)</f>
        <v>110</v>
      </c>
      <c r="I389" s="166"/>
      <c r="J389" s="166"/>
    </row>
    <row r="390" spans="1:10" ht="15.75">
      <c r="A390" s="210"/>
      <c r="B390" s="210"/>
      <c r="C390" s="57" t="s">
        <v>99</v>
      </c>
      <c r="D390" s="2">
        <f t="shared" si="32"/>
        <v>151167.089</v>
      </c>
      <c r="E390" s="2">
        <f>E387+E389</f>
        <v>60380.5</v>
      </c>
      <c r="F390" s="2">
        <f>F387+F389</f>
        <v>84310.22</v>
      </c>
      <c r="G390" s="2">
        <f>G387+G389</f>
        <v>6248.869000000001</v>
      </c>
      <c r="H390" s="2">
        <f>SUM(H389,H387)</f>
        <v>227.5</v>
      </c>
      <c r="I390" s="142"/>
      <c r="J390" s="142"/>
    </row>
    <row r="391" spans="1:10" ht="12.75">
      <c r="A391" s="146">
        <v>55</v>
      </c>
      <c r="B391" s="147" t="s">
        <v>50</v>
      </c>
      <c r="C391" s="3" t="s">
        <v>99</v>
      </c>
      <c r="D391" s="2">
        <f t="shared" si="32"/>
        <v>141593.78399999999</v>
      </c>
      <c r="E391" s="3">
        <f>E392+E393+E394+E395</f>
        <v>60380.5</v>
      </c>
      <c r="F391" s="3">
        <f>F392+F393+F394+F395</f>
        <v>75999.665</v>
      </c>
      <c r="G391" s="3">
        <f>G392+G393+G394+G395</f>
        <v>5213.619</v>
      </c>
      <c r="H391" s="3">
        <f>H392+H393+H394+H395</f>
        <v>0</v>
      </c>
      <c r="I391" s="131" t="s">
        <v>138</v>
      </c>
      <c r="J391" s="135" t="s">
        <v>165</v>
      </c>
    </row>
    <row r="392" spans="1:10" ht="12.75">
      <c r="A392" s="146"/>
      <c r="B392" s="147"/>
      <c r="C392" s="1">
        <v>2008</v>
      </c>
      <c r="D392" s="13">
        <f t="shared" si="32"/>
        <v>35912.799999999996</v>
      </c>
      <c r="E392" s="4">
        <v>19129.1</v>
      </c>
      <c r="F392" s="4">
        <v>14670.5</v>
      </c>
      <c r="G392" s="4">
        <v>2113.2</v>
      </c>
      <c r="H392" s="4"/>
      <c r="I392" s="131"/>
      <c r="J392" s="135"/>
    </row>
    <row r="393" spans="1:10" ht="12.75">
      <c r="A393" s="146"/>
      <c r="B393" s="147"/>
      <c r="C393" s="1">
        <v>2009</v>
      </c>
      <c r="D393" s="13">
        <f t="shared" si="32"/>
        <v>33763.899999999994</v>
      </c>
      <c r="E393" s="4">
        <v>9571</v>
      </c>
      <c r="F393" s="4">
        <v>23322.7</v>
      </c>
      <c r="G393" s="4">
        <v>870.2</v>
      </c>
      <c r="H393" s="4"/>
      <c r="I393" s="131"/>
      <c r="J393" s="135"/>
    </row>
    <row r="394" spans="1:10" ht="12.75">
      <c r="A394" s="146"/>
      <c r="B394" s="147"/>
      <c r="C394" s="1">
        <v>2010</v>
      </c>
      <c r="D394" s="13">
        <f t="shared" si="32"/>
        <v>36683.159</v>
      </c>
      <c r="E394" s="4">
        <v>15000.6</v>
      </c>
      <c r="F394" s="4">
        <v>21402.04</v>
      </c>
      <c r="G394" s="4">
        <v>280.519</v>
      </c>
      <c r="H394" s="4"/>
      <c r="I394" s="131"/>
      <c r="J394" s="135"/>
    </row>
    <row r="395" spans="1:10" ht="36.75" customHeight="1">
      <c r="A395" s="146"/>
      <c r="B395" s="147"/>
      <c r="C395" s="1">
        <v>2011</v>
      </c>
      <c r="D395" s="13">
        <f t="shared" si="32"/>
        <v>35233.924999999996</v>
      </c>
      <c r="E395" s="4">
        <v>16679.8</v>
      </c>
      <c r="F395" s="4">
        <v>16604.425</v>
      </c>
      <c r="G395" s="4">
        <v>1949.7</v>
      </c>
      <c r="H395" s="4"/>
      <c r="I395" s="131"/>
      <c r="J395" s="135"/>
    </row>
    <row r="396" spans="1:10" ht="12.75" customHeight="1">
      <c r="A396" s="63">
        <v>1</v>
      </c>
      <c r="B396" s="64">
        <v>2</v>
      </c>
      <c r="C396" s="64">
        <v>3</v>
      </c>
      <c r="D396" s="64">
        <v>4</v>
      </c>
      <c r="E396" s="64">
        <v>5</v>
      </c>
      <c r="F396" s="64">
        <v>6</v>
      </c>
      <c r="G396" s="64">
        <v>7</v>
      </c>
      <c r="H396" s="64">
        <v>8</v>
      </c>
      <c r="I396" s="64">
        <v>9</v>
      </c>
      <c r="J396" s="65">
        <v>10</v>
      </c>
    </row>
    <row r="397" spans="1:10" ht="12.75">
      <c r="A397" s="146">
        <v>56</v>
      </c>
      <c r="B397" s="147" t="s">
        <v>150</v>
      </c>
      <c r="C397" s="3" t="s">
        <v>99</v>
      </c>
      <c r="D397" s="2">
        <f t="shared" si="32"/>
        <v>9330.05</v>
      </c>
      <c r="E397" s="3">
        <f>E398+E399+E400+E401</f>
        <v>0</v>
      </c>
      <c r="F397" s="3">
        <f>F398+F399+F400+F401</f>
        <v>8359.8</v>
      </c>
      <c r="G397" s="3">
        <f>G398+G399+G400+G401</f>
        <v>970.2500000000001</v>
      </c>
      <c r="H397" s="3">
        <f>H398+H399+H400+H401</f>
        <v>0</v>
      </c>
      <c r="I397" s="131" t="s">
        <v>123</v>
      </c>
      <c r="J397" s="135" t="s">
        <v>191</v>
      </c>
    </row>
    <row r="398" spans="1:10" ht="12.75">
      <c r="A398" s="146"/>
      <c r="B398" s="147"/>
      <c r="C398" s="1">
        <v>2008</v>
      </c>
      <c r="D398" s="13">
        <f t="shared" si="32"/>
        <v>1667.73</v>
      </c>
      <c r="E398" s="23"/>
      <c r="F398" s="4">
        <v>1334</v>
      </c>
      <c r="G398" s="4">
        <v>333.73</v>
      </c>
      <c r="H398" s="4"/>
      <c r="I398" s="131"/>
      <c r="J398" s="135"/>
    </row>
    <row r="399" spans="1:10" ht="12.75">
      <c r="A399" s="146"/>
      <c r="B399" s="147"/>
      <c r="C399" s="1">
        <v>2009</v>
      </c>
      <c r="D399" s="13">
        <f t="shared" si="32"/>
        <v>1530.7199999999998</v>
      </c>
      <c r="E399" s="4"/>
      <c r="F399" s="4">
        <v>1367.1</v>
      </c>
      <c r="G399" s="4">
        <v>163.62</v>
      </c>
      <c r="H399" s="4"/>
      <c r="I399" s="131"/>
      <c r="J399" s="135"/>
    </row>
    <row r="400" spans="1:10" ht="12.75">
      <c r="A400" s="146"/>
      <c r="B400" s="147"/>
      <c r="C400" s="1">
        <v>2010</v>
      </c>
      <c r="D400" s="13">
        <f t="shared" si="32"/>
        <v>2805.2000000000003</v>
      </c>
      <c r="E400" s="4"/>
      <c r="F400" s="4">
        <v>2664.9</v>
      </c>
      <c r="G400" s="4">
        <v>140.3</v>
      </c>
      <c r="H400" s="4"/>
      <c r="I400" s="131"/>
      <c r="J400" s="135"/>
    </row>
    <row r="401" spans="1:10" ht="22.5" customHeight="1">
      <c r="A401" s="146"/>
      <c r="B401" s="147"/>
      <c r="C401" s="31">
        <v>2011</v>
      </c>
      <c r="D401" s="59">
        <f t="shared" si="32"/>
        <v>3326.4</v>
      </c>
      <c r="E401" s="31"/>
      <c r="F401" s="31">
        <v>2993.8</v>
      </c>
      <c r="G401" s="31">
        <v>332.6</v>
      </c>
      <c r="H401" s="31"/>
      <c r="I401" s="131"/>
      <c r="J401" s="135"/>
    </row>
    <row r="402" spans="1:10" ht="12.75" customHeight="1">
      <c r="A402" s="146">
        <v>57</v>
      </c>
      <c r="B402" s="130" t="s">
        <v>113</v>
      </c>
      <c r="C402" s="3" t="s">
        <v>99</v>
      </c>
      <c r="D402" s="2">
        <f aca="true" t="shared" si="33" ref="D402:D431">E402+F402+G402+H402</f>
        <v>490.5</v>
      </c>
      <c r="E402" s="3"/>
      <c r="F402" s="3">
        <f>F403+F404+F405+F406</f>
        <v>320</v>
      </c>
      <c r="G402" s="3">
        <f>G403+G404+G405+G406</f>
        <v>170.5</v>
      </c>
      <c r="H402" s="3"/>
      <c r="I402" s="98" t="s">
        <v>235</v>
      </c>
      <c r="J402" s="98" t="s">
        <v>236</v>
      </c>
    </row>
    <row r="403" spans="1:10" ht="12.75">
      <c r="A403" s="146"/>
      <c r="B403" s="130"/>
      <c r="C403" s="1">
        <v>2008</v>
      </c>
      <c r="D403" s="13">
        <f t="shared" si="33"/>
        <v>91.7</v>
      </c>
      <c r="E403" s="4"/>
      <c r="F403" s="4"/>
      <c r="G403" s="10">
        <v>91.7</v>
      </c>
      <c r="H403" s="5"/>
      <c r="I403" s="99"/>
      <c r="J403" s="99"/>
    </row>
    <row r="404" spans="1:10" ht="12.75">
      <c r="A404" s="146"/>
      <c r="B404" s="130"/>
      <c r="C404" s="1">
        <v>2009</v>
      </c>
      <c r="D404" s="13">
        <f t="shared" si="33"/>
        <v>356.3</v>
      </c>
      <c r="E404" s="4"/>
      <c r="F404" s="4">
        <v>320</v>
      </c>
      <c r="G404" s="10">
        <v>36.3</v>
      </c>
      <c r="H404" s="5"/>
      <c r="I404" s="99"/>
      <c r="J404" s="99"/>
    </row>
    <row r="405" spans="1:10" ht="12.75">
      <c r="A405" s="146"/>
      <c r="B405" s="130"/>
      <c r="C405" s="1">
        <v>2010</v>
      </c>
      <c r="D405" s="13">
        <f t="shared" si="33"/>
        <v>27.5</v>
      </c>
      <c r="E405" s="4"/>
      <c r="F405" s="4"/>
      <c r="G405" s="10">
        <v>27.5</v>
      </c>
      <c r="H405" s="5"/>
      <c r="I405" s="99"/>
      <c r="J405" s="99"/>
    </row>
    <row r="406" spans="1:10" ht="98.25" customHeight="1">
      <c r="A406" s="41"/>
      <c r="B406" s="41"/>
      <c r="C406" s="37">
        <v>2011</v>
      </c>
      <c r="D406" s="13">
        <f t="shared" si="33"/>
        <v>15</v>
      </c>
      <c r="E406" s="31"/>
      <c r="F406" s="31"/>
      <c r="G406" s="38">
        <v>15</v>
      </c>
      <c r="H406" s="31"/>
      <c r="I406" s="100"/>
      <c r="J406" s="100"/>
    </row>
    <row r="407" spans="1:10" ht="12.75">
      <c r="A407" s="146">
        <v>58</v>
      </c>
      <c r="B407" s="130" t="s">
        <v>115</v>
      </c>
      <c r="C407" s="3" t="s">
        <v>99</v>
      </c>
      <c r="D407" s="2">
        <f t="shared" si="33"/>
        <v>4476.25</v>
      </c>
      <c r="E407" s="3"/>
      <c r="F407" s="3"/>
      <c r="G407" s="3">
        <f>G408+G409+G410+G411</f>
        <v>4476.25</v>
      </c>
      <c r="H407" s="3"/>
      <c r="I407" s="131" t="s">
        <v>114</v>
      </c>
      <c r="J407" s="131" t="s">
        <v>160</v>
      </c>
    </row>
    <row r="408" spans="1:10" ht="12.75">
      <c r="A408" s="146"/>
      <c r="B408" s="130"/>
      <c r="C408" s="1">
        <v>2009</v>
      </c>
      <c r="D408" s="13">
        <f t="shared" si="33"/>
        <v>84.8</v>
      </c>
      <c r="E408" s="4"/>
      <c r="F408" s="4"/>
      <c r="G408" s="4">
        <v>84.8</v>
      </c>
      <c r="H408" s="4"/>
      <c r="I408" s="131"/>
      <c r="J408" s="131"/>
    </row>
    <row r="409" spans="1:10" ht="12.75">
      <c r="A409" s="146"/>
      <c r="B409" s="130"/>
      <c r="C409" s="1">
        <v>2010</v>
      </c>
      <c r="D409" s="13">
        <f t="shared" si="33"/>
        <v>80.95</v>
      </c>
      <c r="E409" s="4"/>
      <c r="F409" s="4"/>
      <c r="G409" s="4">
        <v>80.95</v>
      </c>
      <c r="H409" s="4"/>
      <c r="I409" s="131"/>
      <c r="J409" s="131"/>
    </row>
    <row r="410" spans="1:10" ht="12.75">
      <c r="A410" s="146"/>
      <c r="B410" s="130"/>
      <c r="C410" s="1">
        <v>2011</v>
      </c>
      <c r="D410" s="13">
        <f t="shared" si="33"/>
        <v>50</v>
      </c>
      <c r="E410" s="4"/>
      <c r="F410" s="4"/>
      <c r="G410" s="4">
        <v>50</v>
      </c>
      <c r="H410" s="4"/>
      <c r="I410" s="131"/>
      <c r="J410" s="131"/>
    </row>
    <row r="411" spans="1:10" ht="19.5" customHeight="1">
      <c r="A411" s="146"/>
      <c r="B411" s="130"/>
      <c r="C411" s="1">
        <v>2012</v>
      </c>
      <c r="D411" s="13">
        <f t="shared" si="33"/>
        <v>4260.5</v>
      </c>
      <c r="E411" s="4"/>
      <c r="F411" s="4"/>
      <c r="G411" s="4">
        <v>4260.5</v>
      </c>
      <c r="H411" s="4"/>
      <c r="I411" s="131"/>
      <c r="J411" s="131"/>
    </row>
    <row r="412" spans="1:10" ht="12.75">
      <c r="A412" s="146">
        <v>59</v>
      </c>
      <c r="B412" s="130" t="s">
        <v>193</v>
      </c>
      <c r="C412" s="3" t="s">
        <v>99</v>
      </c>
      <c r="D412" s="2">
        <f t="shared" si="33"/>
        <v>86.6</v>
      </c>
      <c r="E412" s="3"/>
      <c r="F412" s="3">
        <f>F413+F414+F415</f>
        <v>86.6</v>
      </c>
      <c r="G412" s="3"/>
      <c r="H412" s="3"/>
      <c r="I412" s="131"/>
      <c r="J412" s="131"/>
    </row>
    <row r="413" spans="1:10" ht="12.75">
      <c r="A413" s="146"/>
      <c r="B413" s="130"/>
      <c r="C413" s="1">
        <v>2009</v>
      </c>
      <c r="D413" s="13">
        <f t="shared" si="33"/>
        <v>23.55</v>
      </c>
      <c r="E413" s="4"/>
      <c r="F413" s="4">
        <v>23.55</v>
      </c>
      <c r="G413" s="4"/>
      <c r="H413" s="4"/>
      <c r="I413" s="131"/>
      <c r="J413" s="131"/>
    </row>
    <row r="414" spans="1:10" ht="12.75">
      <c r="A414" s="146"/>
      <c r="B414" s="130"/>
      <c r="C414" s="1">
        <v>2010</v>
      </c>
      <c r="D414" s="13">
        <f t="shared" si="33"/>
        <v>62.8</v>
      </c>
      <c r="E414" s="4"/>
      <c r="F414" s="4">
        <v>62.8</v>
      </c>
      <c r="G414" s="4"/>
      <c r="H414" s="4"/>
      <c r="I414" s="131"/>
      <c r="J414" s="131"/>
    </row>
    <row r="415" spans="1:10" ht="12.75">
      <c r="A415" s="146"/>
      <c r="B415" s="130"/>
      <c r="C415" s="1">
        <v>2011</v>
      </c>
      <c r="D415" s="13">
        <f t="shared" si="33"/>
        <v>0.25</v>
      </c>
      <c r="E415" s="4"/>
      <c r="F415" s="4">
        <v>0.25</v>
      </c>
      <c r="G415" s="4"/>
      <c r="H415" s="4"/>
      <c r="I415" s="131"/>
      <c r="J415" s="131"/>
    </row>
    <row r="416" spans="1:10" ht="12.75">
      <c r="A416" s="163">
        <v>60</v>
      </c>
      <c r="B416" s="130" t="s">
        <v>194</v>
      </c>
      <c r="C416" s="3" t="s">
        <v>99</v>
      </c>
      <c r="D416" s="2">
        <f t="shared" si="33"/>
        <v>17.65</v>
      </c>
      <c r="E416" s="3"/>
      <c r="F416" s="3">
        <f>F417</f>
        <v>17.65</v>
      </c>
      <c r="G416" s="3"/>
      <c r="H416" s="3"/>
      <c r="I416" s="131"/>
      <c r="J416" s="131"/>
    </row>
    <row r="417" spans="1:10" ht="37.5" customHeight="1">
      <c r="A417" s="163"/>
      <c r="B417" s="130"/>
      <c r="C417" s="1">
        <v>2011</v>
      </c>
      <c r="D417" s="13">
        <f t="shared" si="33"/>
        <v>17.65</v>
      </c>
      <c r="E417" s="4"/>
      <c r="F417" s="4">
        <v>17.65</v>
      </c>
      <c r="G417" s="4"/>
      <c r="H417" s="4"/>
      <c r="I417" s="131"/>
      <c r="J417" s="131"/>
    </row>
    <row r="418" spans="1:10" ht="12.75">
      <c r="A418" s="163">
        <v>61</v>
      </c>
      <c r="B418" s="130" t="s">
        <v>116</v>
      </c>
      <c r="C418" s="3" t="s">
        <v>99</v>
      </c>
      <c r="D418" s="2">
        <f t="shared" si="33"/>
        <v>165</v>
      </c>
      <c r="E418" s="3"/>
      <c r="F418" s="3"/>
      <c r="G418" s="3"/>
      <c r="H418" s="3">
        <f>H419+H421</f>
        <v>165</v>
      </c>
      <c r="I418" s="146"/>
      <c r="J418" s="132" t="s">
        <v>161</v>
      </c>
    </row>
    <row r="419" spans="1:10" ht="12.75">
      <c r="A419" s="163"/>
      <c r="B419" s="130"/>
      <c r="C419" s="1">
        <v>2009</v>
      </c>
      <c r="D419" s="13">
        <f t="shared" si="33"/>
        <v>55</v>
      </c>
      <c r="E419" s="4"/>
      <c r="F419" s="4"/>
      <c r="G419" s="10"/>
      <c r="H419" s="10">
        <v>55</v>
      </c>
      <c r="I419" s="146"/>
      <c r="J419" s="132"/>
    </row>
    <row r="420" spans="1:10" ht="12.75">
      <c r="A420" s="163"/>
      <c r="B420" s="130"/>
      <c r="C420" s="1">
        <v>2010</v>
      </c>
      <c r="D420" s="13">
        <f t="shared" si="33"/>
        <v>62.5</v>
      </c>
      <c r="E420" s="4"/>
      <c r="F420" s="4"/>
      <c r="G420" s="10"/>
      <c r="H420" s="10">
        <v>62.5</v>
      </c>
      <c r="I420" s="146"/>
      <c r="J420" s="132"/>
    </row>
    <row r="421" spans="1:10" ht="12.75">
      <c r="A421" s="163"/>
      <c r="B421" s="130"/>
      <c r="C421" s="30">
        <v>2011</v>
      </c>
      <c r="D421" s="13">
        <f t="shared" si="33"/>
        <v>110</v>
      </c>
      <c r="E421" s="4"/>
      <c r="F421" s="4"/>
      <c r="G421" s="10"/>
      <c r="H421" s="10">
        <v>110</v>
      </c>
      <c r="I421" s="146"/>
      <c r="J421" s="132"/>
    </row>
    <row r="422" spans="1:10" ht="12.75">
      <c r="A422" s="163">
        <v>62</v>
      </c>
      <c r="B422" s="130" t="s">
        <v>198</v>
      </c>
      <c r="C422" s="3" t="s">
        <v>99</v>
      </c>
      <c r="D422" s="3">
        <f>D423</f>
        <v>14.24</v>
      </c>
      <c r="E422" s="3"/>
      <c r="F422" s="3">
        <f>F423</f>
        <v>14.24</v>
      </c>
      <c r="G422" s="3"/>
      <c r="H422" s="3"/>
      <c r="I422" s="146"/>
      <c r="J422" s="132"/>
    </row>
    <row r="423" spans="1:10" ht="75.75" customHeight="1">
      <c r="A423" s="163"/>
      <c r="B423" s="130"/>
      <c r="C423" s="1">
        <v>2009</v>
      </c>
      <c r="D423" s="13">
        <f t="shared" si="33"/>
        <v>14.24</v>
      </c>
      <c r="E423" s="4"/>
      <c r="F423" s="4">
        <v>14.24</v>
      </c>
      <c r="G423" s="10"/>
      <c r="H423" s="10"/>
      <c r="I423" s="146"/>
      <c r="J423" s="132"/>
    </row>
    <row r="424" spans="1:10" ht="12.75" customHeight="1">
      <c r="A424" s="63">
        <v>1</v>
      </c>
      <c r="B424" s="64">
        <v>2</v>
      </c>
      <c r="C424" s="64">
        <v>3</v>
      </c>
      <c r="D424" s="64">
        <v>4</v>
      </c>
      <c r="E424" s="64">
        <v>5</v>
      </c>
      <c r="F424" s="64">
        <v>6</v>
      </c>
      <c r="G424" s="64">
        <v>7</v>
      </c>
      <c r="H424" s="64">
        <v>8</v>
      </c>
      <c r="I424" s="64">
        <v>9</v>
      </c>
      <c r="J424" s="65">
        <v>10</v>
      </c>
    </row>
    <row r="425" spans="1:10" ht="12.75">
      <c r="A425" s="146">
        <v>63</v>
      </c>
      <c r="B425" s="130" t="s">
        <v>117</v>
      </c>
      <c r="C425" s="3" t="s">
        <v>99</v>
      </c>
      <c r="D425" s="2">
        <f t="shared" si="33"/>
        <v>492</v>
      </c>
      <c r="E425" s="3"/>
      <c r="F425" s="3"/>
      <c r="G425" s="3">
        <f>G426+G427+G428</f>
        <v>492</v>
      </c>
      <c r="H425" s="3"/>
      <c r="I425" s="130" t="s">
        <v>118</v>
      </c>
      <c r="J425" s="148" t="s">
        <v>231</v>
      </c>
    </row>
    <row r="426" spans="1:10" ht="12.75">
      <c r="A426" s="146"/>
      <c r="B426" s="130"/>
      <c r="C426" s="1">
        <v>2009</v>
      </c>
      <c r="D426" s="13">
        <f t="shared" si="33"/>
        <v>125</v>
      </c>
      <c r="E426" s="5"/>
      <c r="F426" s="4"/>
      <c r="G426" s="10">
        <v>125</v>
      </c>
      <c r="H426" s="5"/>
      <c r="I426" s="130"/>
      <c r="J426" s="148"/>
    </row>
    <row r="427" spans="1:10" ht="12.75">
      <c r="A427" s="146"/>
      <c r="B427" s="130"/>
      <c r="C427" s="1">
        <v>2010</v>
      </c>
      <c r="D427" s="13">
        <f t="shared" si="33"/>
        <v>117</v>
      </c>
      <c r="E427" s="5"/>
      <c r="F427" s="4"/>
      <c r="G427" s="10">
        <v>117</v>
      </c>
      <c r="H427" s="5"/>
      <c r="I427" s="130"/>
      <c r="J427" s="148"/>
    </row>
    <row r="428" spans="1:10" ht="11.25" customHeight="1">
      <c r="A428" s="146"/>
      <c r="B428" s="130"/>
      <c r="C428" s="31">
        <v>2011</v>
      </c>
      <c r="D428" s="13">
        <f t="shared" si="33"/>
        <v>250</v>
      </c>
      <c r="E428" s="31"/>
      <c r="F428" s="31"/>
      <c r="G428" s="33">
        <v>250</v>
      </c>
      <c r="H428" s="31"/>
      <c r="I428" s="130"/>
      <c r="J428" s="148"/>
    </row>
    <row r="429" spans="1:10" ht="12.75">
      <c r="A429" s="129">
        <v>64</v>
      </c>
      <c r="B429" s="130" t="s">
        <v>129</v>
      </c>
      <c r="C429" s="3" t="s">
        <v>99</v>
      </c>
      <c r="D429" s="2">
        <f t="shared" si="33"/>
        <v>50.5</v>
      </c>
      <c r="E429" s="3"/>
      <c r="F429" s="3"/>
      <c r="G429" s="3">
        <f>G430+G431</f>
        <v>50.5</v>
      </c>
      <c r="H429" s="3"/>
      <c r="I429" s="132" t="s">
        <v>130</v>
      </c>
      <c r="J429" s="132" t="s">
        <v>162</v>
      </c>
    </row>
    <row r="430" spans="1:10" ht="12.75">
      <c r="A430" s="129"/>
      <c r="B430" s="130"/>
      <c r="C430" s="1">
        <v>2010</v>
      </c>
      <c r="D430" s="13">
        <f t="shared" si="33"/>
        <v>25.5</v>
      </c>
      <c r="E430" s="4"/>
      <c r="F430" s="4"/>
      <c r="G430" s="4">
        <v>25.5</v>
      </c>
      <c r="H430" s="4"/>
      <c r="I430" s="149"/>
      <c r="J430" s="132"/>
    </row>
    <row r="431" spans="1:10" ht="109.5" customHeight="1">
      <c r="A431" s="129"/>
      <c r="B431" s="130"/>
      <c r="C431" s="1">
        <v>2011</v>
      </c>
      <c r="D431" s="13">
        <f t="shared" si="33"/>
        <v>25</v>
      </c>
      <c r="E431" s="4"/>
      <c r="F431" s="4"/>
      <c r="G431" s="4">
        <v>25</v>
      </c>
      <c r="H431" s="4"/>
      <c r="I431" s="149"/>
      <c r="J431" s="132"/>
    </row>
    <row r="432" spans="1:10" ht="12.75">
      <c r="A432" s="129">
        <v>65</v>
      </c>
      <c r="B432" s="143" t="s">
        <v>135</v>
      </c>
      <c r="C432" s="7" t="s">
        <v>99</v>
      </c>
      <c r="D432" s="3">
        <f>E432+F432+G432+H432</f>
        <v>51</v>
      </c>
      <c r="E432" s="46"/>
      <c r="F432" s="3"/>
      <c r="G432" s="3">
        <f>G433+G434</f>
        <v>51</v>
      </c>
      <c r="H432" s="45"/>
      <c r="I432" s="131" t="s">
        <v>109</v>
      </c>
      <c r="J432" s="132" t="s">
        <v>149</v>
      </c>
    </row>
    <row r="433" spans="1:10" ht="12.75">
      <c r="A433" s="129"/>
      <c r="B433" s="143"/>
      <c r="C433" s="8">
        <v>2011</v>
      </c>
      <c r="D433" s="16">
        <f>E433+F433+G433+H433</f>
        <v>25.5</v>
      </c>
      <c r="E433" s="16"/>
      <c r="F433" s="16"/>
      <c r="G433" s="16">
        <v>25.5</v>
      </c>
      <c r="H433" s="16"/>
      <c r="I433" s="131"/>
      <c r="J433" s="132"/>
    </row>
    <row r="434" spans="1:10" ht="12.75">
      <c r="A434" s="129"/>
      <c r="B434" s="143"/>
      <c r="C434" s="8">
        <v>2012</v>
      </c>
      <c r="D434" s="16">
        <f>E434+F434+G434+H434</f>
        <v>25.5</v>
      </c>
      <c r="E434" s="16"/>
      <c r="F434" s="16"/>
      <c r="G434" s="16">
        <v>25.5</v>
      </c>
      <c r="H434" s="16"/>
      <c r="I434" s="131"/>
      <c r="J434" s="132"/>
    </row>
    <row r="435" spans="1:10" ht="17.25" customHeight="1">
      <c r="A435" s="213" t="s">
        <v>164</v>
      </c>
      <c r="B435" s="214"/>
      <c r="C435" s="214"/>
      <c r="D435" s="214"/>
      <c r="E435" s="214"/>
      <c r="F435" s="214"/>
      <c r="G435" s="214"/>
      <c r="H435" s="214"/>
      <c r="I435" s="214"/>
      <c r="J435" s="215"/>
    </row>
    <row r="436" spans="1:10" ht="14.25" customHeight="1">
      <c r="A436" s="144" t="s">
        <v>97</v>
      </c>
      <c r="B436" s="144"/>
      <c r="C436" s="57">
        <v>2010</v>
      </c>
      <c r="D436" s="2">
        <f aca="true" t="shared" si="34" ref="D436:D441">E436+F436+G436+H436</f>
        <v>10</v>
      </c>
      <c r="E436" s="2"/>
      <c r="F436" s="2"/>
      <c r="G436" s="2">
        <v>10</v>
      </c>
      <c r="H436" s="22"/>
      <c r="I436" s="161"/>
      <c r="J436" s="161"/>
    </row>
    <row r="437" spans="1:10" ht="15" customHeight="1">
      <c r="A437" s="144"/>
      <c r="B437" s="144"/>
      <c r="C437" s="57" t="s">
        <v>99</v>
      </c>
      <c r="D437" s="2">
        <f t="shared" si="34"/>
        <v>10</v>
      </c>
      <c r="E437" s="2"/>
      <c r="F437" s="2"/>
      <c r="G437" s="2">
        <f>G436</f>
        <v>10</v>
      </c>
      <c r="H437" s="22"/>
      <c r="I437" s="161"/>
      <c r="J437" s="161"/>
    </row>
    <row r="438" spans="1:10" ht="15.75" customHeight="1">
      <c r="A438" s="144" t="s">
        <v>98</v>
      </c>
      <c r="B438" s="144"/>
      <c r="C438" s="57">
        <v>2011</v>
      </c>
      <c r="D438" s="2">
        <f t="shared" si="34"/>
        <v>4</v>
      </c>
      <c r="E438" s="2"/>
      <c r="F438" s="2"/>
      <c r="G438" s="2">
        <v>4</v>
      </c>
      <c r="H438" s="22"/>
      <c r="I438" s="161"/>
      <c r="J438" s="161"/>
    </row>
    <row r="439" spans="1:10" ht="12.75" customHeight="1">
      <c r="A439" s="144"/>
      <c r="B439" s="144"/>
      <c r="C439" s="57">
        <v>2012</v>
      </c>
      <c r="D439" s="2">
        <f t="shared" si="34"/>
        <v>0</v>
      </c>
      <c r="E439" s="2"/>
      <c r="F439" s="2"/>
      <c r="G439" s="2">
        <f>G446</f>
        <v>0</v>
      </c>
      <c r="H439" s="22"/>
      <c r="I439" s="161"/>
      <c r="J439" s="161"/>
    </row>
    <row r="440" spans="1:10" ht="18.75" customHeight="1">
      <c r="A440" s="144"/>
      <c r="B440" s="144"/>
      <c r="C440" s="57" t="s">
        <v>99</v>
      </c>
      <c r="D440" s="2">
        <f t="shared" si="34"/>
        <v>4</v>
      </c>
      <c r="E440" s="2"/>
      <c r="F440" s="2"/>
      <c r="G440" s="2">
        <f>SUM(G438:G439)</f>
        <v>4</v>
      </c>
      <c r="H440" s="22"/>
      <c r="I440" s="161"/>
      <c r="J440" s="161"/>
    </row>
    <row r="441" spans="1:10" ht="15" customHeight="1">
      <c r="A441" s="162"/>
      <c r="B441" s="162"/>
      <c r="C441" s="57" t="s">
        <v>99</v>
      </c>
      <c r="D441" s="2">
        <f t="shared" si="34"/>
        <v>14</v>
      </c>
      <c r="E441" s="2"/>
      <c r="F441" s="2"/>
      <c r="G441" s="2">
        <f>G440+G437</f>
        <v>14</v>
      </c>
      <c r="H441" s="22"/>
      <c r="I441" s="161"/>
      <c r="J441" s="161"/>
    </row>
    <row r="442" spans="1:10" ht="12.75">
      <c r="A442" s="88">
        <v>66</v>
      </c>
      <c r="B442" s="101" t="s">
        <v>232</v>
      </c>
      <c r="C442" s="104" t="s">
        <v>99</v>
      </c>
      <c r="D442" s="107">
        <v>14</v>
      </c>
      <c r="E442" s="107"/>
      <c r="F442" s="107"/>
      <c r="G442" s="110">
        <f>G465+G466</f>
        <v>14</v>
      </c>
      <c r="H442" s="107"/>
      <c r="I442" s="131" t="s">
        <v>209</v>
      </c>
      <c r="J442" s="132" t="s">
        <v>49</v>
      </c>
    </row>
    <row r="443" spans="1:10" ht="0.75" customHeight="1">
      <c r="A443" s="89"/>
      <c r="B443" s="102"/>
      <c r="C443" s="105"/>
      <c r="D443" s="108"/>
      <c r="E443" s="108"/>
      <c r="F443" s="108"/>
      <c r="G443" s="111"/>
      <c r="H443" s="108"/>
      <c r="I443" s="131"/>
      <c r="J443" s="132"/>
    </row>
    <row r="444" spans="1:10" ht="15.75" customHeight="1" hidden="1">
      <c r="A444" s="89"/>
      <c r="B444" s="102"/>
      <c r="C444" s="105"/>
      <c r="D444" s="108"/>
      <c r="E444" s="108"/>
      <c r="F444" s="108"/>
      <c r="G444" s="111"/>
      <c r="H444" s="108"/>
      <c r="I444" s="131"/>
      <c r="J444" s="132"/>
    </row>
    <row r="445" spans="1:10" ht="18" customHeight="1" hidden="1">
      <c r="A445" s="89"/>
      <c r="B445" s="102"/>
      <c r="C445" s="105"/>
      <c r="D445" s="108"/>
      <c r="E445" s="108"/>
      <c r="F445" s="108"/>
      <c r="G445" s="111"/>
      <c r="H445" s="108"/>
      <c r="I445" s="131"/>
      <c r="J445" s="132"/>
    </row>
    <row r="446" spans="1:10" ht="19.5" customHeight="1" hidden="1">
      <c r="A446" s="89"/>
      <c r="B446" s="102"/>
      <c r="C446" s="105"/>
      <c r="D446" s="108"/>
      <c r="E446" s="108"/>
      <c r="F446" s="108"/>
      <c r="G446" s="111"/>
      <c r="H446" s="108"/>
      <c r="I446" s="131"/>
      <c r="J446" s="132"/>
    </row>
    <row r="447" spans="1:10" ht="21" customHeight="1" hidden="1">
      <c r="A447" s="89"/>
      <c r="B447" s="102"/>
      <c r="C447" s="105"/>
      <c r="D447" s="108"/>
      <c r="E447" s="108"/>
      <c r="F447" s="108"/>
      <c r="G447" s="111"/>
      <c r="H447" s="108"/>
      <c r="I447" s="131"/>
      <c r="J447" s="132"/>
    </row>
    <row r="448" spans="1:10" ht="15" customHeight="1" hidden="1">
      <c r="A448" s="89"/>
      <c r="B448" s="102"/>
      <c r="C448" s="105"/>
      <c r="D448" s="108"/>
      <c r="E448" s="108"/>
      <c r="F448" s="108"/>
      <c r="G448" s="111"/>
      <c r="H448" s="108"/>
      <c r="I448" s="131"/>
      <c r="J448" s="132"/>
    </row>
    <row r="449" spans="1:10" ht="15.75" customHeight="1" hidden="1">
      <c r="A449" s="89"/>
      <c r="B449" s="102"/>
      <c r="C449" s="105"/>
      <c r="D449" s="108"/>
      <c r="E449" s="108"/>
      <c r="F449" s="108"/>
      <c r="G449" s="111"/>
      <c r="H449" s="108"/>
      <c r="I449" s="131"/>
      <c r="J449" s="132"/>
    </row>
    <row r="450" spans="1:10" ht="15.75" customHeight="1" hidden="1">
      <c r="A450" s="89"/>
      <c r="B450" s="102"/>
      <c r="C450" s="105"/>
      <c r="D450" s="108"/>
      <c r="E450" s="108"/>
      <c r="F450" s="108"/>
      <c r="G450" s="111"/>
      <c r="H450" s="108"/>
      <c r="I450" s="131"/>
      <c r="J450" s="132"/>
    </row>
    <row r="451" spans="1:10" ht="12.75" hidden="1">
      <c r="A451" s="89"/>
      <c r="B451" s="102"/>
      <c r="C451" s="105"/>
      <c r="D451" s="108"/>
      <c r="E451" s="108"/>
      <c r="F451" s="108"/>
      <c r="G451" s="111"/>
      <c r="H451" s="108"/>
      <c r="I451" s="131"/>
      <c r="J451" s="132"/>
    </row>
    <row r="452" spans="1:10" ht="18" customHeight="1" hidden="1">
      <c r="A452" s="89"/>
      <c r="B452" s="102"/>
      <c r="C452" s="105"/>
      <c r="D452" s="108"/>
      <c r="E452" s="108"/>
      <c r="F452" s="108"/>
      <c r="G452" s="111"/>
      <c r="H452" s="108"/>
      <c r="I452" s="131"/>
      <c r="J452" s="132"/>
    </row>
    <row r="453" spans="1:10" ht="17.25" customHeight="1" hidden="1">
      <c r="A453" s="89"/>
      <c r="B453" s="102"/>
      <c r="C453" s="105"/>
      <c r="D453" s="108"/>
      <c r="E453" s="108"/>
      <c r="F453" s="108"/>
      <c r="G453" s="111"/>
      <c r="H453" s="108"/>
      <c r="I453" s="131"/>
      <c r="J453" s="132"/>
    </row>
    <row r="454" spans="1:10" ht="22.5" customHeight="1" hidden="1">
      <c r="A454" s="89"/>
      <c r="B454" s="102"/>
      <c r="C454" s="105"/>
      <c r="D454" s="108"/>
      <c r="E454" s="108"/>
      <c r="F454" s="108"/>
      <c r="G454" s="111"/>
      <c r="H454" s="108"/>
      <c r="I454" s="131"/>
      <c r="J454" s="132"/>
    </row>
    <row r="455" spans="1:10" ht="17.25" customHeight="1" hidden="1">
      <c r="A455" s="89"/>
      <c r="B455" s="102"/>
      <c r="C455" s="105"/>
      <c r="D455" s="108"/>
      <c r="E455" s="108"/>
      <c r="F455" s="108"/>
      <c r="G455" s="111"/>
      <c r="H455" s="108"/>
      <c r="I455" s="131"/>
      <c r="J455" s="132"/>
    </row>
    <row r="456" spans="1:10" ht="12.75" hidden="1">
      <c r="A456" s="89"/>
      <c r="B456" s="102"/>
      <c r="C456" s="105"/>
      <c r="D456" s="108"/>
      <c r="E456" s="108"/>
      <c r="F456" s="108"/>
      <c r="G456" s="111"/>
      <c r="H456" s="108"/>
      <c r="I456" s="131"/>
      <c r="J456" s="132"/>
    </row>
    <row r="457" spans="1:10" ht="12.75" hidden="1">
      <c r="A457" s="89"/>
      <c r="B457" s="102"/>
      <c r="C457" s="105"/>
      <c r="D457" s="108"/>
      <c r="E457" s="108"/>
      <c r="F457" s="108"/>
      <c r="G457" s="111"/>
      <c r="H457" s="108"/>
      <c r="I457" s="131"/>
      <c r="J457" s="132"/>
    </row>
    <row r="458" spans="1:10" ht="15.75" customHeight="1" hidden="1">
      <c r="A458" s="89"/>
      <c r="B458" s="102"/>
      <c r="C458" s="105"/>
      <c r="D458" s="108"/>
      <c r="E458" s="108"/>
      <c r="F458" s="108"/>
      <c r="G458" s="111"/>
      <c r="H458" s="108"/>
      <c r="I458" s="131"/>
      <c r="J458" s="132"/>
    </row>
    <row r="459" spans="1:10" ht="12.75" hidden="1">
      <c r="A459" s="89"/>
      <c r="B459" s="102"/>
      <c r="C459" s="105"/>
      <c r="D459" s="108"/>
      <c r="E459" s="108"/>
      <c r="F459" s="108"/>
      <c r="G459" s="111"/>
      <c r="H459" s="108"/>
      <c r="I459" s="131"/>
      <c r="J459" s="132"/>
    </row>
    <row r="460" spans="1:10" ht="12.75" hidden="1">
      <c r="A460" s="89"/>
      <c r="B460" s="102"/>
      <c r="C460" s="105"/>
      <c r="D460" s="108"/>
      <c r="E460" s="108"/>
      <c r="F460" s="108"/>
      <c r="G460" s="111"/>
      <c r="H460" s="108"/>
      <c r="I460" s="131"/>
      <c r="J460" s="132"/>
    </row>
    <row r="461" spans="1:10" ht="28.5" customHeight="1" hidden="1">
      <c r="A461" s="89"/>
      <c r="B461" s="102"/>
      <c r="C461" s="105"/>
      <c r="D461" s="108"/>
      <c r="E461" s="108"/>
      <c r="F461" s="108"/>
      <c r="G461" s="111"/>
      <c r="H461" s="108"/>
      <c r="I461" s="131"/>
      <c r="J461" s="132"/>
    </row>
    <row r="462" spans="1:10" ht="12.75" hidden="1">
      <c r="A462" s="89"/>
      <c r="B462" s="102"/>
      <c r="C462" s="105"/>
      <c r="D462" s="108"/>
      <c r="E462" s="108"/>
      <c r="F462" s="108"/>
      <c r="G462" s="111"/>
      <c r="H462" s="108"/>
      <c r="I462" s="131"/>
      <c r="J462" s="132"/>
    </row>
    <row r="463" spans="1:10" ht="35.25" customHeight="1" hidden="1">
      <c r="A463" s="89"/>
      <c r="B463" s="102"/>
      <c r="C463" s="105"/>
      <c r="D463" s="108"/>
      <c r="E463" s="108"/>
      <c r="F463" s="108"/>
      <c r="G463" s="111"/>
      <c r="H463" s="108"/>
      <c r="I463" s="131"/>
      <c r="J463" s="132"/>
    </row>
    <row r="464" spans="1:10" ht="12.75" customHeight="1" hidden="1">
      <c r="A464" s="89"/>
      <c r="B464" s="102"/>
      <c r="C464" s="106"/>
      <c r="D464" s="109"/>
      <c r="E464" s="109"/>
      <c r="F464" s="109"/>
      <c r="G464" s="112"/>
      <c r="H464" s="109"/>
      <c r="I464" s="131"/>
      <c r="J464" s="132"/>
    </row>
    <row r="465" spans="1:10" ht="12.75">
      <c r="A465" s="89"/>
      <c r="B465" s="102"/>
      <c r="C465" s="8">
        <v>2010</v>
      </c>
      <c r="D465" s="16">
        <f>E465+F465+G465+H465</f>
        <v>10</v>
      </c>
      <c r="E465" s="53"/>
      <c r="F465" s="53"/>
      <c r="G465" s="33">
        <v>10</v>
      </c>
      <c r="H465" s="60"/>
      <c r="I465" s="131"/>
      <c r="J465" s="132"/>
    </row>
    <row r="466" spans="1:10" ht="35.25" customHeight="1">
      <c r="A466" s="90"/>
      <c r="B466" s="103"/>
      <c r="C466" s="8">
        <v>2011</v>
      </c>
      <c r="D466" s="16">
        <f>E466+F466+G466+H466</f>
        <v>4</v>
      </c>
      <c r="E466" s="53"/>
      <c r="F466" s="53"/>
      <c r="G466" s="62">
        <v>4</v>
      </c>
      <c r="H466" s="60"/>
      <c r="I466" s="131"/>
      <c r="J466" s="132"/>
    </row>
    <row r="467" spans="1:10" ht="47.25" customHeight="1">
      <c r="A467" s="157" t="s">
        <v>124</v>
      </c>
      <c r="B467" s="157"/>
      <c r="C467" s="157"/>
      <c r="D467" s="157"/>
      <c r="E467" s="157"/>
      <c r="F467" s="157"/>
      <c r="G467" s="157"/>
      <c r="H467" s="157"/>
      <c r="I467" s="157"/>
      <c r="J467" s="157"/>
    </row>
    <row r="468" spans="1:10" ht="14.25" customHeight="1">
      <c r="A468" s="128" t="s">
        <v>97</v>
      </c>
      <c r="B468" s="128"/>
      <c r="C468" s="57">
        <v>2008</v>
      </c>
      <c r="D468" s="2">
        <f>E468+F468+G468+H468</f>
        <v>57817.5</v>
      </c>
      <c r="E468" s="2"/>
      <c r="F468" s="2">
        <v>180.5</v>
      </c>
      <c r="G468" s="2"/>
      <c r="H468" s="2">
        <v>57637</v>
      </c>
      <c r="I468" s="160"/>
      <c r="J468" s="150"/>
    </row>
    <row r="469" spans="1:10" ht="11.25" customHeight="1">
      <c r="A469" s="128"/>
      <c r="B469" s="128"/>
      <c r="C469" s="57">
        <v>2009</v>
      </c>
      <c r="D469" s="2">
        <f aca="true" t="shared" si="35" ref="D469:D475">E469+F469+G469+H469</f>
        <v>28866.27</v>
      </c>
      <c r="E469" s="2">
        <v>99.67</v>
      </c>
      <c r="F469" s="2">
        <v>14.8</v>
      </c>
      <c r="G469" s="2"/>
      <c r="H469" s="2">
        <v>28751.8</v>
      </c>
      <c r="I469" s="160"/>
      <c r="J469" s="150"/>
    </row>
    <row r="470" spans="1:10" ht="11.25" customHeight="1">
      <c r="A470" s="128"/>
      <c r="B470" s="128"/>
      <c r="C470" s="57">
        <v>2010</v>
      </c>
      <c r="D470" s="2">
        <f t="shared" si="35"/>
        <v>26752.8</v>
      </c>
      <c r="E470" s="2">
        <v>270</v>
      </c>
      <c r="F470" s="2">
        <v>138.8</v>
      </c>
      <c r="G470" s="2">
        <v>50</v>
      </c>
      <c r="H470" s="2">
        <v>26294</v>
      </c>
      <c r="I470" s="160"/>
      <c r="J470" s="150"/>
    </row>
    <row r="471" spans="1:10" ht="12" customHeight="1">
      <c r="A471" s="128"/>
      <c r="B471" s="128"/>
      <c r="C471" s="57" t="s">
        <v>99</v>
      </c>
      <c r="D471" s="2">
        <f t="shared" si="35"/>
        <v>113436.57</v>
      </c>
      <c r="E471" s="2">
        <f>E468+E469+E470</f>
        <v>369.67</v>
      </c>
      <c r="F471" s="2">
        <f>F468+F469+F470</f>
        <v>334.1</v>
      </c>
      <c r="G471" s="2">
        <v>50</v>
      </c>
      <c r="H471" s="2">
        <f>H468+H469+H470</f>
        <v>112682.8</v>
      </c>
      <c r="I471" s="160"/>
      <c r="J471" s="150"/>
    </row>
    <row r="472" spans="1:10" ht="14.25" customHeight="1">
      <c r="A472" s="128"/>
      <c r="B472" s="128"/>
      <c r="C472" s="57">
        <v>2011</v>
      </c>
      <c r="D472" s="2">
        <f t="shared" si="35"/>
        <v>14625</v>
      </c>
      <c r="E472" s="2"/>
      <c r="F472" s="2"/>
      <c r="G472" s="2">
        <v>325</v>
      </c>
      <c r="H472" s="2">
        <v>14300</v>
      </c>
      <c r="I472" s="160"/>
      <c r="J472" s="150"/>
    </row>
    <row r="473" spans="1:10" ht="11.25" customHeight="1">
      <c r="A473" s="128"/>
      <c r="B473" s="128"/>
      <c r="C473" s="57">
        <v>2012</v>
      </c>
      <c r="D473" s="2">
        <f t="shared" si="35"/>
        <v>1203</v>
      </c>
      <c r="E473" s="2"/>
      <c r="F473" s="2"/>
      <c r="G473" s="2">
        <v>203</v>
      </c>
      <c r="H473" s="2">
        <v>1000</v>
      </c>
      <c r="I473" s="160"/>
      <c r="J473" s="150"/>
    </row>
    <row r="474" spans="1:10" ht="12.75" customHeight="1">
      <c r="A474" s="128"/>
      <c r="B474" s="128"/>
      <c r="C474" s="57" t="s">
        <v>99</v>
      </c>
      <c r="D474" s="2">
        <f t="shared" si="35"/>
        <v>15828</v>
      </c>
      <c r="E474" s="2"/>
      <c r="F474" s="2"/>
      <c r="G474" s="2">
        <f>G472+G473</f>
        <v>528</v>
      </c>
      <c r="H474" s="2">
        <f>H472+H473</f>
        <v>15300</v>
      </c>
      <c r="I474" s="150"/>
      <c r="J474" s="150"/>
    </row>
    <row r="475" spans="1:10" ht="13.5" customHeight="1">
      <c r="A475" s="141"/>
      <c r="B475" s="141"/>
      <c r="C475" s="57" t="s">
        <v>99</v>
      </c>
      <c r="D475" s="2">
        <f t="shared" si="35"/>
        <v>129264.57</v>
      </c>
      <c r="E475" s="2">
        <f>E471+E474</f>
        <v>369.67</v>
      </c>
      <c r="F475" s="2">
        <f>F471+F474</f>
        <v>334.1</v>
      </c>
      <c r="G475" s="2">
        <f>G471+G474</f>
        <v>578</v>
      </c>
      <c r="H475" s="2">
        <f>H471+H474</f>
        <v>127982.8</v>
      </c>
      <c r="I475" s="142"/>
      <c r="J475" s="142"/>
    </row>
    <row r="476" spans="1:10" ht="13.5" customHeight="1">
      <c r="A476" s="63">
        <v>1</v>
      </c>
      <c r="B476" s="64">
        <v>2</v>
      </c>
      <c r="C476" s="64">
        <v>3</v>
      </c>
      <c r="D476" s="64">
        <v>4</v>
      </c>
      <c r="E476" s="64">
        <v>5</v>
      </c>
      <c r="F476" s="64">
        <v>6</v>
      </c>
      <c r="G476" s="64">
        <v>7</v>
      </c>
      <c r="H476" s="64">
        <v>8</v>
      </c>
      <c r="I476" s="64">
        <v>9</v>
      </c>
      <c r="J476" s="65">
        <v>10</v>
      </c>
    </row>
    <row r="477" spans="1:10" ht="43.5" customHeight="1">
      <c r="A477" s="140" t="s">
        <v>210</v>
      </c>
      <c r="B477" s="140"/>
      <c r="C477" s="140"/>
      <c r="D477" s="140"/>
      <c r="E477" s="140"/>
      <c r="F477" s="140"/>
      <c r="G477" s="140"/>
      <c r="H477" s="140"/>
      <c r="I477" s="140"/>
      <c r="J477" s="140"/>
    </row>
    <row r="478" spans="1:10" ht="14.25" customHeight="1">
      <c r="A478" s="128" t="s">
        <v>97</v>
      </c>
      <c r="B478" s="128"/>
      <c r="C478" s="57">
        <v>2008</v>
      </c>
      <c r="D478" s="2">
        <f aca="true" t="shared" si="36" ref="D478:D499">E478+F478+G478+H478</f>
        <v>54700</v>
      </c>
      <c r="E478" s="2"/>
      <c r="F478" s="2"/>
      <c r="G478" s="2"/>
      <c r="H478" s="2">
        <f>H484+H488+H497</f>
        <v>54700</v>
      </c>
      <c r="I478" s="136"/>
      <c r="J478" s="137"/>
    </row>
    <row r="479" spans="1:10" ht="14.25" customHeight="1">
      <c r="A479" s="128"/>
      <c r="B479" s="128"/>
      <c r="C479" s="57">
        <v>2009</v>
      </c>
      <c r="D479" s="2">
        <f t="shared" si="36"/>
        <v>26566</v>
      </c>
      <c r="E479" s="2"/>
      <c r="F479" s="2"/>
      <c r="G479" s="2"/>
      <c r="H479" s="2">
        <f>H485+H489+H491+H494+H498</f>
        <v>26566</v>
      </c>
      <c r="I479" s="136"/>
      <c r="J479" s="137"/>
    </row>
    <row r="480" spans="1:10" ht="14.25" customHeight="1">
      <c r="A480" s="128"/>
      <c r="B480" s="128"/>
      <c r="C480" s="57">
        <v>2010</v>
      </c>
      <c r="D480" s="2">
        <f t="shared" si="36"/>
        <v>19744</v>
      </c>
      <c r="E480" s="2"/>
      <c r="F480" s="2"/>
      <c r="G480" s="2"/>
      <c r="H480" s="2">
        <f>H486+H492+H495+H499</f>
        <v>19744</v>
      </c>
      <c r="I480" s="136"/>
      <c r="J480" s="137"/>
    </row>
    <row r="481" spans="1:10" ht="14.25" customHeight="1">
      <c r="A481" s="128"/>
      <c r="B481" s="128"/>
      <c r="C481" s="57" t="s">
        <v>99</v>
      </c>
      <c r="D481" s="2">
        <f t="shared" si="36"/>
        <v>101010</v>
      </c>
      <c r="E481" s="2"/>
      <c r="F481" s="2"/>
      <c r="G481" s="2"/>
      <c r="H481" s="2">
        <f>H478+H479+H480</f>
        <v>101010</v>
      </c>
      <c r="I481" s="136"/>
      <c r="J481" s="137"/>
    </row>
    <row r="482" spans="1:10" ht="24" customHeight="1">
      <c r="A482" s="138"/>
      <c r="B482" s="138"/>
      <c r="C482" s="57" t="s">
        <v>99</v>
      </c>
      <c r="D482" s="2">
        <f t="shared" si="36"/>
        <v>101010</v>
      </c>
      <c r="E482" s="2"/>
      <c r="F482" s="2"/>
      <c r="G482" s="2"/>
      <c r="H482" s="2">
        <f>H481</f>
        <v>101010</v>
      </c>
      <c r="I482" s="139"/>
      <c r="J482" s="139"/>
    </row>
    <row r="483" spans="1:10" ht="14.25" customHeight="1">
      <c r="A483" s="129">
        <v>67</v>
      </c>
      <c r="B483" s="130" t="s">
        <v>168</v>
      </c>
      <c r="C483" s="3" t="s">
        <v>99</v>
      </c>
      <c r="D483" s="3">
        <f t="shared" si="36"/>
        <v>1806</v>
      </c>
      <c r="E483" s="3"/>
      <c r="F483" s="3"/>
      <c r="G483" s="3"/>
      <c r="H483" s="3">
        <f>H484+H485+H486</f>
        <v>1806</v>
      </c>
      <c r="I483" s="131" t="s">
        <v>169</v>
      </c>
      <c r="J483" s="131" t="s">
        <v>173</v>
      </c>
    </row>
    <row r="484" spans="1:10" ht="14.25" customHeight="1">
      <c r="A484" s="129"/>
      <c r="B484" s="130"/>
      <c r="C484" s="1">
        <v>2008</v>
      </c>
      <c r="D484" s="4">
        <f t="shared" si="36"/>
        <v>400</v>
      </c>
      <c r="E484" s="4"/>
      <c r="F484" s="4"/>
      <c r="G484" s="4"/>
      <c r="H484" s="4">
        <v>400</v>
      </c>
      <c r="I484" s="131"/>
      <c r="J484" s="131"/>
    </row>
    <row r="485" spans="1:10" ht="14.25" customHeight="1">
      <c r="A485" s="129"/>
      <c r="B485" s="130"/>
      <c r="C485" s="1">
        <v>2009</v>
      </c>
      <c r="D485" s="4">
        <f t="shared" si="36"/>
        <v>780</v>
      </c>
      <c r="E485" s="4"/>
      <c r="F485" s="4"/>
      <c r="G485" s="4"/>
      <c r="H485" s="4">
        <v>780</v>
      </c>
      <c r="I485" s="131"/>
      <c r="J485" s="131"/>
    </row>
    <row r="486" spans="1:10" ht="14.25" customHeight="1">
      <c r="A486" s="129"/>
      <c r="B486" s="130"/>
      <c r="C486" s="1">
        <v>2010</v>
      </c>
      <c r="D486" s="4">
        <f t="shared" si="36"/>
        <v>626</v>
      </c>
      <c r="E486" s="4"/>
      <c r="F486" s="4"/>
      <c r="G486" s="4"/>
      <c r="H486" s="4">
        <v>626</v>
      </c>
      <c r="I486" s="131"/>
      <c r="J486" s="131"/>
    </row>
    <row r="487" spans="1:10" ht="14.25" customHeight="1">
      <c r="A487" s="129">
        <v>68</v>
      </c>
      <c r="B487" s="130" t="s">
        <v>172</v>
      </c>
      <c r="C487" s="3" t="s">
        <v>99</v>
      </c>
      <c r="D487" s="3">
        <f t="shared" si="36"/>
        <v>2300</v>
      </c>
      <c r="E487" s="3"/>
      <c r="F487" s="3"/>
      <c r="G487" s="3"/>
      <c r="H487" s="3">
        <f>H488+H489</f>
        <v>2300</v>
      </c>
      <c r="I487" s="131" t="s">
        <v>176</v>
      </c>
      <c r="J487" s="135" t="s">
        <v>175</v>
      </c>
    </row>
    <row r="488" spans="1:10" ht="14.25" customHeight="1">
      <c r="A488" s="129"/>
      <c r="B488" s="130"/>
      <c r="C488" s="1">
        <v>2008</v>
      </c>
      <c r="D488" s="4">
        <f t="shared" si="36"/>
        <v>300</v>
      </c>
      <c r="E488" s="4"/>
      <c r="F488" s="4"/>
      <c r="G488" s="4"/>
      <c r="H488" s="4">
        <v>300</v>
      </c>
      <c r="I488" s="134"/>
      <c r="J488" s="135"/>
    </row>
    <row r="489" spans="1:10" ht="33.75" customHeight="1">
      <c r="A489" s="129"/>
      <c r="B489" s="130"/>
      <c r="C489" s="1">
        <v>2009</v>
      </c>
      <c r="D489" s="4">
        <f t="shared" si="36"/>
        <v>2000</v>
      </c>
      <c r="E489" s="4"/>
      <c r="F489" s="4"/>
      <c r="G489" s="4"/>
      <c r="H489" s="4">
        <v>2000</v>
      </c>
      <c r="I489" s="134"/>
      <c r="J489" s="135"/>
    </row>
    <row r="490" spans="1:10" ht="14.25" customHeight="1">
      <c r="A490" s="129">
        <v>69</v>
      </c>
      <c r="B490" s="130" t="s">
        <v>170</v>
      </c>
      <c r="C490" s="3" t="s">
        <v>99</v>
      </c>
      <c r="D490" s="3">
        <f t="shared" si="36"/>
        <v>3022</v>
      </c>
      <c r="E490" s="3"/>
      <c r="F490" s="3"/>
      <c r="G490" s="3"/>
      <c r="H490" s="3">
        <f>H491+H492</f>
        <v>3022</v>
      </c>
      <c r="I490" s="131" t="s">
        <v>171</v>
      </c>
      <c r="J490" s="132" t="s">
        <v>174</v>
      </c>
    </row>
    <row r="491" spans="1:10" ht="14.25" customHeight="1">
      <c r="A491" s="129"/>
      <c r="B491" s="130"/>
      <c r="C491" s="1">
        <v>2009</v>
      </c>
      <c r="D491" s="4">
        <f t="shared" si="36"/>
        <v>800</v>
      </c>
      <c r="E491" s="4"/>
      <c r="F491" s="4"/>
      <c r="G491" s="4"/>
      <c r="H491" s="4">
        <v>800</v>
      </c>
      <c r="I491" s="131"/>
      <c r="J491" s="132"/>
    </row>
    <row r="492" spans="1:10" ht="14.25" customHeight="1">
      <c r="A492" s="129"/>
      <c r="B492" s="130"/>
      <c r="C492" s="1">
        <v>2010</v>
      </c>
      <c r="D492" s="4">
        <f t="shared" si="36"/>
        <v>2222</v>
      </c>
      <c r="E492" s="4"/>
      <c r="F492" s="4"/>
      <c r="G492" s="4"/>
      <c r="H492" s="4">
        <v>2222</v>
      </c>
      <c r="I492" s="131"/>
      <c r="J492" s="132"/>
    </row>
    <row r="493" spans="1:10" ht="14.25" customHeight="1">
      <c r="A493" s="129">
        <v>70</v>
      </c>
      <c r="B493" s="132" t="s">
        <v>147</v>
      </c>
      <c r="C493" s="3" t="s">
        <v>99</v>
      </c>
      <c r="D493" s="3">
        <f t="shared" si="36"/>
        <v>17431</v>
      </c>
      <c r="E493" s="3"/>
      <c r="F493" s="3"/>
      <c r="G493" s="3"/>
      <c r="H493" s="3">
        <f>H494+H495</f>
        <v>17431</v>
      </c>
      <c r="I493" s="131" t="s">
        <v>133</v>
      </c>
      <c r="J493" s="132" t="s">
        <v>134</v>
      </c>
    </row>
    <row r="494" spans="1:10" ht="14.25" customHeight="1">
      <c r="A494" s="129"/>
      <c r="B494" s="132"/>
      <c r="C494" s="1">
        <v>2009</v>
      </c>
      <c r="D494" s="4">
        <f t="shared" si="36"/>
        <v>10099</v>
      </c>
      <c r="E494" s="4"/>
      <c r="F494" s="4"/>
      <c r="G494" s="4"/>
      <c r="H494" s="4">
        <v>10099</v>
      </c>
      <c r="I494" s="131"/>
      <c r="J494" s="132"/>
    </row>
    <row r="495" spans="1:10" ht="14.25" customHeight="1">
      <c r="A495" s="129"/>
      <c r="B495" s="132"/>
      <c r="C495" s="28">
        <v>2010</v>
      </c>
      <c r="D495" s="4">
        <f t="shared" si="36"/>
        <v>7332</v>
      </c>
      <c r="E495" s="28"/>
      <c r="F495" s="28"/>
      <c r="G495" s="28"/>
      <c r="H495" s="29">
        <v>7332</v>
      </c>
      <c r="I495" s="131"/>
      <c r="J495" s="132"/>
    </row>
    <row r="496" spans="1:10" ht="14.25" customHeight="1">
      <c r="A496" s="129">
        <v>71</v>
      </c>
      <c r="B496" s="130" t="s">
        <v>132</v>
      </c>
      <c r="C496" s="3" t="s">
        <v>99</v>
      </c>
      <c r="D496" s="3">
        <f t="shared" si="36"/>
        <v>76451</v>
      </c>
      <c r="E496" s="3"/>
      <c r="F496" s="3"/>
      <c r="G496" s="3"/>
      <c r="H496" s="3">
        <f>H497+H498+H499</f>
        <v>76451</v>
      </c>
      <c r="I496" s="131" t="s">
        <v>131</v>
      </c>
      <c r="J496" s="132" t="s">
        <v>142</v>
      </c>
    </row>
    <row r="497" spans="1:10" ht="14.25" customHeight="1">
      <c r="A497" s="129"/>
      <c r="B497" s="130"/>
      <c r="C497" s="1">
        <v>2008</v>
      </c>
      <c r="D497" s="4">
        <f t="shared" si="36"/>
        <v>54000</v>
      </c>
      <c r="E497" s="4"/>
      <c r="F497" s="4"/>
      <c r="G497" s="4"/>
      <c r="H497" s="4">
        <v>54000</v>
      </c>
      <c r="I497" s="131"/>
      <c r="J497" s="132"/>
    </row>
    <row r="498" spans="1:10" ht="14.25" customHeight="1">
      <c r="A498" s="129"/>
      <c r="B498" s="130"/>
      <c r="C498" s="1">
        <v>2009</v>
      </c>
      <c r="D498" s="4">
        <f t="shared" si="36"/>
        <v>12887</v>
      </c>
      <c r="E498" s="4"/>
      <c r="F498" s="4"/>
      <c r="G498" s="4"/>
      <c r="H498" s="4">
        <v>12887</v>
      </c>
      <c r="I498" s="131"/>
      <c r="J498" s="132"/>
    </row>
    <row r="499" spans="1:10" ht="14.25" customHeight="1">
      <c r="A499" s="129"/>
      <c r="B499" s="130"/>
      <c r="C499" s="1">
        <v>2010</v>
      </c>
      <c r="D499" s="3">
        <f t="shared" si="36"/>
        <v>9564</v>
      </c>
      <c r="E499" s="4"/>
      <c r="F499" s="4"/>
      <c r="G499" s="4"/>
      <c r="H499" s="4">
        <v>9564</v>
      </c>
      <c r="I499" s="131"/>
      <c r="J499" s="132"/>
    </row>
    <row r="500" spans="1:10" ht="28.5" customHeight="1">
      <c r="A500" s="127" t="s">
        <v>211</v>
      </c>
      <c r="B500" s="127"/>
      <c r="C500" s="127"/>
      <c r="D500" s="127"/>
      <c r="E500" s="127"/>
      <c r="F500" s="127"/>
      <c r="G500" s="127"/>
      <c r="H500" s="127"/>
      <c r="I500" s="127"/>
      <c r="J500" s="127"/>
    </row>
    <row r="501" spans="1:10" ht="14.25" customHeight="1">
      <c r="A501" s="128" t="s">
        <v>97</v>
      </c>
      <c r="B501" s="128"/>
      <c r="C501" s="57">
        <v>2008</v>
      </c>
      <c r="D501" s="2">
        <f>E501+F501+G501+H501</f>
        <v>2937</v>
      </c>
      <c r="E501" s="2"/>
      <c r="F501" s="2"/>
      <c r="G501" s="2"/>
      <c r="H501" s="2">
        <f>H511</f>
        <v>2937</v>
      </c>
      <c r="I501" s="131"/>
      <c r="J501" s="131"/>
    </row>
    <row r="502" spans="1:10" ht="14.25" customHeight="1">
      <c r="A502" s="128"/>
      <c r="B502" s="128"/>
      <c r="C502" s="57">
        <v>2009</v>
      </c>
      <c r="D502" s="2">
        <f aca="true" t="shared" si="37" ref="D502:D557">E502+F502+G502+H502</f>
        <v>2185.8</v>
      </c>
      <c r="E502" s="2"/>
      <c r="F502" s="2"/>
      <c r="G502" s="2"/>
      <c r="H502" s="2">
        <f>H512</f>
        <v>2185.8</v>
      </c>
      <c r="I502" s="131"/>
      <c r="J502" s="131"/>
    </row>
    <row r="503" spans="1:10" ht="14.25" customHeight="1">
      <c r="A503" s="128"/>
      <c r="B503" s="128"/>
      <c r="C503" s="57">
        <v>2010</v>
      </c>
      <c r="D503" s="2">
        <f t="shared" si="37"/>
        <v>6550</v>
      </c>
      <c r="E503" s="2"/>
      <c r="F503" s="2"/>
      <c r="G503" s="2"/>
      <c r="H503" s="2">
        <f>H513</f>
        <v>6550</v>
      </c>
      <c r="I503" s="131"/>
      <c r="J503" s="131"/>
    </row>
    <row r="504" spans="1:10" ht="14.25" customHeight="1">
      <c r="A504" s="128"/>
      <c r="B504" s="128"/>
      <c r="C504" s="57" t="s">
        <v>99</v>
      </c>
      <c r="D504" s="2">
        <f t="shared" si="37"/>
        <v>11672.8</v>
      </c>
      <c r="E504" s="2"/>
      <c r="F504" s="2"/>
      <c r="G504" s="2"/>
      <c r="H504" s="2">
        <f>H501+H502+H503</f>
        <v>11672.8</v>
      </c>
      <c r="I504" s="131"/>
      <c r="J504" s="131"/>
    </row>
    <row r="505" spans="1:10" ht="14.25" customHeight="1">
      <c r="A505" s="128" t="s">
        <v>98</v>
      </c>
      <c r="B505" s="128"/>
      <c r="C505" s="57">
        <v>2011</v>
      </c>
      <c r="D505" s="2">
        <f t="shared" si="37"/>
        <v>14300</v>
      </c>
      <c r="E505" s="2"/>
      <c r="F505" s="2"/>
      <c r="G505" s="2"/>
      <c r="H505" s="2">
        <f>H514</f>
        <v>14300</v>
      </c>
      <c r="I505" s="131"/>
      <c r="J505" s="131"/>
    </row>
    <row r="506" spans="1:10" ht="14.25" customHeight="1">
      <c r="A506" s="128"/>
      <c r="B506" s="128"/>
      <c r="C506" s="57">
        <v>2012</v>
      </c>
      <c r="D506" s="2">
        <f t="shared" si="37"/>
        <v>1000</v>
      </c>
      <c r="E506" s="2"/>
      <c r="F506" s="2"/>
      <c r="G506" s="2"/>
      <c r="H506" s="2">
        <f>H515</f>
        <v>1000</v>
      </c>
      <c r="I506" s="131"/>
      <c r="J506" s="131"/>
    </row>
    <row r="507" spans="1:10" ht="14.25" customHeight="1">
      <c r="A507" s="128"/>
      <c r="B507" s="128"/>
      <c r="C507" s="57" t="s">
        <v>99</v>
      </c>
      <c r="D507" s="2">
        <f t="shared" si="37"/>
        <v>15300</v>
      </c>
      <c r="E507" s="2"/>
      <c r="F507" s="2"/>
      <c r="G507" s="2"/>
      <c r="H507" s="2">
        <f>H505+H506</f>
        <v>15300</v>
      </c>
      <c r="I507" s="131"/>
      <c r="J507" s="131"/>
    </row>
    <row r="508" spans="1:10" ht="14.25" customHeight="1">
      <c r="A508" s="54"/>
      <c r="B508" s="54"/>
      <c r="C508" s="57" t="s">
        <v>106</v>
      </c>
      <c r="D508" s="2">
        <f t="shared" si="37"/>
        <v>26972.8</v>
      </c>
      <c r="E508" s="2"/>
      <c r="F508" s="2"/>
      <c r="G508" s="2"/>
      <c r="H508" s="2">
        <f>H504+H507</f>
        <v>26972.8</v>
      </c>
      <c r="I508" s="131"/>
      <c r="J508" s="131"/>
    </row>
    <row r="509" spans="1:10" ht="14.25" customHeight="1">
      <c r="A509" s="63">
        <v>1</v>
      </c>
      <c r="B509" s="64">
        <v>2</v>
      </c>
      <c r="C509" s="64">
        <v>3</v>
      </c>
      <c r="D509" s="64">
        <v>4</v>
      </c>
      <c r="E509" s="64">
        <v>5</v>
      </c>
      <c r="F509" s="64">
        <v>6</v>
      </c>
      <c r="G509" s="64">
        <v>7</v>
      </c>
      <c r="H509" s="64">
        <v>8</v>
      </c>
      <c r="I509" s="64">
        <v>9</v>
      </c>
      <c r="J509" s="65">
        <v>10</v>
      </c>
    </row>
    <row r="510" spans="1:10" ht="14.25" customHeight="1">
      <c r="A510" s="129">
        <v>72</v>
      </c>
      <c r="B510" s="143" t="s">
        <v>110</v>
      </c>
      <c r="C510" s="7" t="s">
        <v>99</v>
      </c>
      <c r="D510" s="2">
        <f t="shared" si="37"/>
        <v>26972.8</v>
      </c>
      <c r="E510" s="45"/>
      <c r="F510" s="45"/>
      <c r="G510" s="45"/>
      <c r="H510" s="45">
        <f>H511+H512+H513+H514+H515</f>
        <v>26972.8</v>
      </c>
      <c r="I510" s="131" t="s">
        <v>111</v>
      </c>
      <c r="J510" s="131" t="s">
        <v>163</v>
      </c>
    </row>
    <row r="511" spans="1:10" ht="14.25" customHeight="1">
      <c r="A511" s="129"/>
      <c r="B511" s="143"/>
      <c r="C511" s="8">
        <v>2008</v>
      </c>
      <c r="D511" s="2">
        <f t="shared" si="37"/>
        <v>2937</v>
      </c>
      <c r="E511" s="16"/>
      <c r="F511" s="16"/>
      <c r="G511" s="16"/>
      <c r="H511" s="16">
        <v>2937</v>
      </c>
      <c r="I511" s="131"/>
      <c r="J511" s="131"/>
    </row>
    <row r="512" spans="1:10" ht="13.5" customHeight="1">
      <c r="A512" s="129"/>
      <c r="B512" s="143"/>
      <c r="C512" s="8">
        <v>2009</v>
      </c>
      <c r="D512" s="2">
        <f t="shared" si="37"/>
        <v>2185.8</v>
      </c>
      <c r="E512" s="16"/>
      <c r="F512" s="16"/>
      <c r="G512" s="16"/>
      <c r="H512" s="16">
        <v>2185.8</v>
      </c>
      <c r="I512" s="131"/>
      <c r="J512" s="131"/>
    </row>
    <row r="513" spans="1:10" ht="13.5" customHeight="1">
      <c r="A513" s="129"/>
      <c r="B513" s="143"/>
      <c r="C513" s="8">
        <v>2010</v>
      </c>
      <c r="D513" s="2">
        <f t="shared" si="37"/>
        <v>6550</v>
      </c>
      <c r="E513" s="16"/>
      <c r="F513" s="16"/>
      <c r="G513" s="16"/>
      <c r="H513" s="16">
        <f>H523+H526+H529+H531+H533+H536+H539+H542+H547+H549+H551+H553+H557+H559</f>
        <v>6550</v>
      </c>
      <c r="I513" s="131"/>
      <c r="J513" s="131"/>
    </row>
    <row r="514" spans="1:10" ht="13.5" customHeight="1">
      <c r="A514" s="129"/>
      <c r="B514" s="143"/>
      <c r="C514" s="8">
        <v>2011</v>
      </c>
      <c r="D514" s="2">
        <f t="shared" si="37"/>
        <v>14300</v>
      </c>
      <c r="E514" s="16"/>
      <c r="F514" s="16"/>
      <c r="G514" s="16"/>
      <c r="H514" s="16">
        <f>H517+H519+H524+H527+H534+H537+H540+H543+H554+H560+H562</f>
        <v>14300</v>
      </c>
      <c r="I514" s="131"/>
      <c r="J514" s="131"/>
    </row>
    <row r="515" spans="1:10" ht="17.25" customHeight="1">
      <c r="A515" s="129"/>
      <c r="B515" s="143"/>
      <c r="C515" s="8">
        <v>2012</v>
      </c>
      <c r="D515" s="2">
        <f t="shared" si="37"/>
        <v>1000</v>
      </c>
      <c r="E515" s="16"/>
      <c r="F515" s="16"/>
      <c r="G515" s="16"/>
      <c r="H515" s="16">
        <f>H545+H555+H563</f>
        <v>1000</v>
      </c>
      <c r="I515" s="131"/>
      <c r="J515" s="131"/>
    </row>
    <row r="516" spans="1:10" ht="13.5" customHeight="1">
      <c r="A516" s="129" t="s">
        <v>237</v>
      </c>
      <c r="B516" s="126" t="s">
        <v>29</v>
      </c>
      <c r="C516" s="25" t="s">
        <v>99</v>
      </c>
      <c r="D516" s="2">
        <f t="shared" si="37"/>
        <v>3500</v>
      </c>
      <c r="E516" s="9"/>
      <c r="F516" s="9"/>
      <c r="G516" s="9"/>
      <c r="H516" s="9">
        <f>H517</f>
        <v>3500</v>
      </c>
      <c r="I516" s="125" t="s">
        <v>32</v>
      </c>
      <c r="J516" s="131"/>
    </row>
    <row r="517" spans="1:10" ht="13.5" customHeight="1">
      <c r="A517" s="129"/>
      <c r="B517" s="126"/>
      <c r="C517" s="24">
        <v>2011</v>
      </c>
      <c r="D517" s="2">
        <f t="shared" si="37"/>
        <v>3500</v>
      </c>
      <c r="E517" s="26"/>
      <c r="F517" s="26"/>
      <c r="G517" s="26"/>
      <c r="H517" s="26">
        <v>3500</v>
      </c>
      <c r="I517" s="125"/>
      <c r="J517" s="131"/>
    </row>
    <row r="518" spans="1:10" ht="13.5" customHeight="1">
      <c r="A518" s="125" t="s">
        <v>238</v>
      </c>
      <c r="B518" s="126" t="s">
        <v>30</v>
      </c>
      <c r="C518" s="25" t="s">
        <v>99</v>
      </c>
      <c r="D518" s="2">
        <f t="shared" si="37"/>
        <v>100</v>
      </c>
      <c r="E518" s="9"/>
      <c r="F518" s="9"/>
      <c r="G518" s="9"/>
      <c r="H518" s="9">
        <f>H519</f>
        <v>100</v>
      </c>
      <c r="I518" s="125" t="s">
        <v>33</v>
      </c>
      <c r="J518" s="131"/>
    </row>
    <row r="519" spans="1:10" ht="18.75" customHeight="1">
      <c r="A519" s="125"/>
      <c r="B519" s="126"/>
      <c r="C519" s="24">
        <v>2011</v>
      </c>
      <c r="D519" s="2">
        <f t="shared" si="37"/>
        <v>100</v>
      </c>
      <c r="E519" s="26"/>
      <c r="F519" s="26"/>
      <c r="G519" s="26"/>
      <c r="H519" s="26">
        <v>100</v>
      </c>
      <c r="I519" s="125"/>
      <c r="J519" s="131"/>
    </row>
    <row r="520" spans="1:10" ht="13.5" customHeight="1">
      <c r="A520" s="125" t="s">
        <v>239</v>
      </c>
      <c r="B520" s="126" t="s">
        <v>31</v>
      </c>
      <c r="C520" s="25" t="s">
        <v>99</v>
      </c>
      <c r="D520" s="2">
        <f t="shared" si="37"/>
        <v>100</v>
      </c>
      <c r="E520" s="9"/>
      <c r="F520" s="9"/>
      <c r="G520" s="9"/>
      <c r="H520" s="9">
        <f>H521</f>
        <v>100</v>
      </c>
      <c r="I520" s="125"/>
      <c r="J520" s="131"/>
    </row>
    <row r="521" spans="1:10" ht="12" customHeight="1">
      <c r="A521" s="125"/>
      <c r="B521" s="126"/>
      <c r="C521" s="24">
        <v>2011</v>
      </c>
      <c r="D521" s="2">
        <f t="shared" si="37"/>
        <v>100</v>
      </c>
      <c r="E521" s="26"/>
      <c r="F521" s="26"/>
      <c r="G521" s="26"/>
      <c r="H521" s="26">
        <v>100</v>
      </c>
      <c r="I521" s="125"/>
      <c r="J521" s="131"/>
    </row>
    <row r="522" spans="1:10" ht="13.5" customHeight="1">
      <c r="A522" s="125" t="s">
        <v>240</v>
      </c>
      <c r="B522" s="126" t="s">
        <v>46</v>
      </c>
      <c r="C522" s="25" t="s">
        <v>99</v>
      </c>
      <c r="D522" s="2">
        <f t="shared" si="37"/>
        <v>12000</v>
      </c>
      <c r="E522" s="9"/>
      <c r="F522" s="9"/>
      <c r="G522" s="9"/>
      <c r="H522" s="9">
        <f>H523+H524</f>
        <v>12000</v>
      </c>
      <c r="I522" s="125" t="s">
        <v>25</v>
      </c>
      <c r="J522" s="131"/>
    </row>
    <row r="523" spans="1:10" ht="13.5" customHeight="1">
      <c r="A523" s="125"/>
      <c r="B523" s="126"/>
      <c r="C523" s="24">
        <v>2010</v>
      </c>
      <c r="D523" s="2">
        <f t="shared" si="37"/>
        <v>4000</v>
      </c>
      <c r="E523" s="26"/>
      <c r="F523" s="26"/>
      <c r="G523" s="26"/>
      <c r="H523" s="26">
        <v>4000</v>
      </c>
      <c r="I523" s="125"/>
      <c r="J523" s="131"/>
    </row>
    <row r="524" spans="1:10" ht="23.25" customHeight="1">
      <c r="A524" s="125"/>
      <c r="B524" s="126"/>
      <c r="C524" s="24">
        <v>2011</v>
      </c>
      <c r="D524" s="2">
        <f t="shared" si="37"/>
        <v>8000</v>
      </c>
      <c r="E524" s="26"/>
      <c r="F524" s="26"/>
      <c r="G524" s="26"/>
      <c r="H524" s="26">
        <v>8000</v>
      </c>
      <c r="I524" s="125"/>
      <c r="J524" s="131"/>
    </row>
    <row r="525" spans="1:10" ht="13.5" customHeight="1">
      <c r="A525" s="125" t="s">
        <v>241</v>
      </c>
      <c r="B525" s="126" t="s">
        <v>28</v>
      </c>
      <c r="C525" s="25" t="s">
        <v>99</v>
      </c>
      <c r="D525" s="2">
        <f t="shared" si="37"/>
        <v>1300</v>
      </c>
      <c r="E525" s="9"/>
      <c r="F525" s="9"/>
      <c r="G525" s="9"/>
      <c r="H525" s="9">
        <f>H526+H527</f>
        <v>1300</v>
      </c>
      <c r="I525" s="125" t="s">
        <v>42</v>
      </c>
      <c r="J525" s="131"/>
    </row>
    <row r="526" spans="1:10" ht="13.5" customHeight="1">
      <c r="A526" s="125"/>
      <c r="B526" s="126"/>
      <c r="C526" s="24">
        <v>2010</v>
      </c>
      <c r="D526" s="2">
        <f t="shared" si="37"/>
        <v>600</v>
      </c>
      <c r="E526" s="26"/>
      <c r="F526" s="26"/>
      <c r="G526" s="26"/>
      <c r="H526" s="26">
        <v>600</v>
      </c>
      <c r="I526" s="125"/>
      <c r="J526" s="131"/>
    </row>
    <row r="527" spans="1:10" ht="13.5" customHeight="1">
      <c r="A527" s="125"/>
      <c r="B527" s="126"/>
      <c r="C527" s="24">
        <v>2011</v>
      </c>
      <c r="D527" s="2">
        <f t="shared" si="37"/>
        <v>700</v>
      </c>
      <c r="E527" s="26"/>
      <c r="F527" s="26"/>
      <c r="G527" s="26"/>
      <c r="H527" s="26">
        <v>700</v>
      </c>
      <c r="I527" s="125"/>
      <c r="J527" s="131"/>
    </row>
    <row r="528" spans="1:10" ht="13.5" customHeight="1">
      <c r="A528" s="125" t="s">
        <v>242</v>
      </c>
      <c r="B528" s="126" t="s">
        <v>27</v>
      </c>
      <c r="C528" s="25" t="s">
        <v>99</v>
      </c>
      <c r="D528" s="2">
        <f t="shared" si="37"/>
        <v>500</v>
      </c>
      <c r="E528" s="9"/>
      <c r="F528" s="9"/>
      <c r="G528" s="9"/>
      <c r="H528" s="9">
        <f>H529</f>
        <v>500</v>
      </c>
      <c r="I528" s="125" t="s">
        <v>43</v>
      </c>
      <c r="J528" s="131" t="s">
        <v>163</v>
      </c>
    </row>
    <row r="529" spans="1:10" ht="13.5" customHeight="1">
      <c r="A529" s="125"/>
      <c r="B529" s="126"/>
      <c r="C529" s="24">
        <v>2010</v>
      </c>
      <c r="D529" s="2">
        <f t="shared" si="37"/>
        <v>500</v>
      </c>
      <c r="E529" s="26"/>
      <c r="F529" s="26"/>
      <c r="G529" s="26"/>
      <c r="H529" s="26">
        <v>500</v>
      </c>
      <c r="I529" s="125"/>
      <c r="J529" s="131"/>
    </row>
    <row r="530" spans="1:10" ht="12.75" customHeight="1">
      <c r="A530" s="79" t="s">
        <v>243</v>
      </c>
      <c r="B530" s="88" t="s">
        <v>26</v>
      </c>
      <c r="C530" s="94" t="s">
        <v>99</v>
      </c>
      <c r="D530" s="73">
        <f>E532+F532+G532+H530</f>
        <v>1600</v>
      </c>
      <c r="E530" s="76"/>
      <c r="F530" s="76"/>
      <c r="G530" s="76"/>
      <c r="H530" s="95">
        <f>H533+H534</f>
        <v>1600</v>
      </c>
      <c r="I530" s="79" t="s">
        <v>44</v>
      </c>
      <c r="J530" s="131"/>
    </row>
    <row r="531" spans="1:10" ht="21" customHeight="1" hidden="1">
      <c r="A531" s="80"/>
      <c r="B531" s="89"/>
      <c r="C531" s="77"/>
      <c r="D531" s="74"/>
      <c r="E531" s="71"/>
      <c r="F531" s="71"/>
      <c r="G531" s="71"/>
      <c r="H531" s="96"/>
      <c r="I531" s="80"/>
      <c r="J531" s="131"/>
    </row>
    <row r="532" spans="1:10" ht="13.5" customHeight="1" hidden="1">
      <c r="A532" s="80"/>
      <c r="B532" s="89"/>
      <c r="C532" s="78"/>
      <c r="D532" s="75"/>
      <c r="E532" s="72"/>
      <c r="F532" s="72"/>
      <c r="G532" s="72"/>
      <c r="H532" s="97"/>
      <c r="I532" s="80"/>
      <c r="J532" s="131"/>
    </row>
    <row r="533" spans="1:10" ht="13.5" customHeight="1">
      <c r="A533" s="80"/>
      <c r="B533" s="89"/>
      <c r="C533" s="24">
        <v>2010</v>
      </c>
      <c r="D533" s="2">
        <f t="shared" si="37"/>
        <v>600</v>
      </c>
      <c r="E533" s="26"/>
      <c r="F533" s="26"/>
      <c r="G533" s="26"/>
      <c r="H533" s="26">
        <v>600</v>
      </c>
      <c r="I533" s="80"/>
      <c r="J533" s="131"/>
    </row>
    <row r="534" spans="1:10" ht="11.25" customHeight="1">
      <c r="A534" s="81"/>
      <c r="B534" s="90"/>
      <c r="C534" s="24">
        <v>2011</v>
      </c>
      <c r="D534" s="2">
        <f t="shared" si="37"/>
        <v>1000</v>
      </c>
      <c r="E534" s="26"/>
      <c r="F534" s="26"/>
      <c r="G534" s="26"/>
      <c r="H534" s="26">
        <v>1000</v>
      </c>
      <c r="I534" s="81"/>
      <c r="J534" s="131"/>
    </row>
    <row r="535" spans="1:10" ht="12" customHeight="1">
      <c r="A535" s="79" t="s">
        <v>244</v>
      </c>
      <c r="B535" s="88" t="s">
        <v>34</v>
      </c>
      <c r="C535" s="94" t="s">
        <v>99</v>
      </c>
      <c r="D535" s="73">
        <f>E546+F546+G546+H535</f>
        <v>200</v>
      </c>
      <c r="E535" s="76"/>
      <c r="F535" s="76"/>
      <c r="G535" s="76"/>
      <c r="H535" s="95">
        <f>H547</f>
        <v>200</v>
      </c>
      <c r="I535" s="79" t="s">
        <v>45</v>
      </c>
      <c r="J535" s="131"/>
    </row>
    <row r="536" spans="1:10" ht="13.5" customHeight="1" hidden="1">
      <c r="A536" s="80"/>
      <c r="B536" s="89"/>
      <c r="C536" s="77"/>
      <c r="D536" s="74"/>
      <c r="E536" s="71"/>
      <c r="F536" s="71"/>
      <c r="G536" s="71"/>
      <c r="H536" s="96"/>
      <c r="I536" s="80"/>
      <c r="J536" s="131"/>
    </row>
    <row r="537" spans="1:10" ht="13.5" customHeight="1" hidden="1">
      <c r="A537" s="80"/>
      <c r="B537" s="89"/>
      <c r="C537" s="77"/>
      <c r="D537" s="74"/>
      <c r="E537" s="71"/>
      <c r="F537" s="71"/>
      <c r="G537" s="71"/>
      <c r="H537" s="96"/>
      <c r="I537" s="80"/>
      <c r="J537" s="131"/>
    </row>
    <row r="538" spans="1:10" ht="13.5" customHeight="1" hidden="1">
      <c r="A538" s="80"/>
      <c r="B538" s="89"/>
      <c r="C538" s="77"/>
      <c r="D538" s="74"/>
      <c r="E538" s="71"/>
      <c r="F538" s="71"/>
      <c r="G538" s="71"/>
      <c r="H538" s="96"/>
      <c r="I538" s="80"/>
      <c r="J538" s="131"/>
    </row>
    <row r="539" spans="1:10" ht="13.5" customHeight="1" hidden="1">
      <c r="A539" s="80"/>
      <c r="B539" s="89"/>
      <c r="C539" s="77"/>
      <c r="D539" s="74"/>
      <c r="E539" s="71"/>
      <c r="F539" s="71"/>
      <c r="G539" s="71"/>
      <c r="H539" s="96"/>
      <c r="I539" s="80"/>
      <c r="J539" s="131"/>
    </row>
    <row r="540" spans="1:10" ht="13.5" customHeight="1" hidden="1">
      <c r="A540" s="80"/>
      <c r="B540" s="89"/>
      <c r="C540" s="77"/>
      <c r="D540" s="74"/>
      <c r="E540" s="71"/>
      <c r="F540" s="71"/>
      <c r="G540" s="71"/>
      <c r="H540" s="96"/>
      <c r="I540" s="80"/>
      <c r="J540" s="131"/>
    </row>
    <row r="541" spans="1:10" ht="13.5" customHeight="1" hidden="1">
      <c r="A541" s="80"/>
      <c r="B541" s="89"/>
      <c r="C541" s="77"/>
      <c r="D541" s="74"/>
      <c r="E541" s="71"/>
      <c r="F541" s="71"/>
      <c r="G541" s="71"/>
      <c r="H541" s="96"/>
      <c r="I541" s="80"/>
      <c r="J541" s="131"/>
    </row>
    <row r="542" spans="1:10" ht="13.5" customHeight="1" hidden="1">
      <c r="A542" s="80"/>
      <c r="B542" s="89"/>
      <c r="C542" s="77"/>
      <c r="D542" s="74"/>
      <c r="E542" s="71"/>
      <c r="F542" s="71"/>
      <c r="G542" s="71"/>
      <c r="H542" s="96"/>
      <c r="I542" s="80"/>
      <c r="J542" s="131"/>
    </row>
    <row r="543" spans="1:10" ht="13.5" customHeight="1" hidden="1">
      <c r="A543" s="80"/>
      <c r="B543" s="89"/>
      <c r="C543" s="77"/>
      <c r="D543" s="74"/>
      <c r="E543" s="71"/>
      <c r="F543" s="71"/>
      <c r="G543" s="71"/>
      <c r="H543" s="96"/>
      <c r="I543" s="80"/>
      <c r="J543" s="131"/>
    </row>
    <row r="544" spans="1:10" ht="13.5" customHeight="1" hidden="1">
      <c r="A544" s="80"/>
      <c r="B544" s="89"/>
      <c r="C544" s="77"/>
      <c r="D544" s="74"/>
      <c r="E544" s="71"/>
      <c r="F544" s="71"/>
      <c r="G544" s="71"/>
      <c r="H544" s="96"/>
      <c r="I544" s="80"/>
      <c r="J544" s="131"/>
    </row>
    <row r="545" spans="1:10" ht="12" customHeight="1" hidden="1">
      <c r="A545" s="80"/>
      <c r="B545" s="89"/>
      <c r="C545" s="77"/>
      <c r="D545" s="74"/>
      <c r="E545" s="71"/>
      <c r="F545" s="71"/>
      <c r="G545" s="71"/>
      <c r="H545" s="96"/>
      <c r="I545" s="80"/>
      <c r="J545" s="131"/>
    </row>
    <row r="546" spans="1:10" ht="13.5" customHeight="1" hidden="1">
      <c r="A546" s="80"/>
      <c r="B546" s="89"/>
      <c r="C546" s="78"/>
      <c r="D546" s="75"/>
      <c r="E546" s="72"/>
      <c r="F546" s="72"/>
      <c r="G546" s="72"/>
      <c r="H546" s="97"/>
      <c r="I546" s="80"/>
      <c r="J546" s="131"/>
    </row>
    <row r="547" spans="1:10" ht="13.5" customHeight="1">
      <c r="A547" s="81"/>
      <c r="B547" s="90"/>
      <c r="C547" s="24">
        <v>2010</v>
      </c>
      <c r="D547" s="2">
        <f t="shared" si="37"/>
        <v>200</v>
      </c>
      <c r="E547" s="26"/>
      <c r="F547" s="26"/>
      <c r="G547" s="26"/>
      <c r="H547" s="26">
        <v>200</v>
      </c>
      <c r="I547" s="81"/>
      <c r="J547" s="131"/>
    </row>
    <row r="548" spans="1:10" ht="13.5" customHeight="1">
      <c r="A548" s="79" t="s">
        <v>245</v>
      </c>
      <c r="B548" s="88" t="s">
        <v>24</v>
      </c>
      <c r="C548" s="94" t="s">
        <v>99</v>
      </c>
      <c r="D548" s="73">
        <f>E550+F550+G550+H548</f>
        <v>300</v>
      </c>
      <c r="E548" s="76"/>
      <c r="F548" s="76"/>
      <c r="G548" s="76"/>
      <c r="H548" s="95">
        <f>H551</f>
        <v>300</v>
      </c>
      <c r="I548" s="79" t="s">
        <v>47</v>
      </c>
      <c r="J548" s="131"/>
    </row>
    <row r="549" spans="1:10" ht="24.75" customHeight="1" hidden="1">
      <c r="A549" s="80"/>
      <c r="B549" s="89"/>
      <c r="C549" s="77"/>
      <c r="D549" s="74"/>
      <c r="E549" s="71"/>
      <c r="F549" s="71"/>
      <c r="G549" s="71"/>
      <c r="H549" s="96"/>
      <c r="I549" s="80"/>
      <c r="J549" s="131"/>
    </row>
    <row r="550" spans="1:10" ht="13.5" customHeight="1" hidden="1">
      <c r="A550" s="80"/>
      <c r="B550" s="89"/>
      <c r="C550" s="78"/>
      <c r="D550" s="75"/>
      <c r="E550" s="72"/>
      <c r="F550" s="72"/>
      <c r="G550" s="72"/>
      <c r="H550" s="97"/>
      <c r="I550" s="80"/>
      <c r="J550" s="131"/>
    </row>
    <row r="551" spans="1:10" ht="13.5" customHeight="1">
      <c r="A551" s="81"/>
      <c r="B551" s="90"/>
      <c r="C551" s="24">
        <v>2010</v>
      </c>
      <c r="D551" s="2">
        <f t="shared" si="37"/>
        <v>300</v>
      </c>
      <c r="E551" s="26"/>
      <c r="F551" s="26"/>
      <c r="G551" s="26"/>
      <c r="H551" s="26">
        <v>300</v>
      </c>
      <c r="I551" s="81"/>
      <c r="J551" s="131"/>
    </row>
    <row r="552" spans="1:10" ht="13.5" customHeight="1">
      <c r="A552" s="125" t="s">
        <v>246</v>
      </c>
      <c r="B552" s="126" t="s">
        <v>23</v>
      </c>
      <c r="C552" s="25" t="s">
        <v>99</v>
      </c>
      <c r="D552" s="2">
        <f t="shared" si="37"/>
        <v>2100</v>
      </c>
      <c r="E552" s="9"/>
      <c r="F552" s="9"/>
      <c r="G552" s="9"/>
      <c r="H552" s="9">
        <f>H553+H554+H555</f>
        <v>2100</v>
      </c>
      <c r="I552" s="125" t="s">
        <v>48</v>
      </c>
      <c r="J552" s="131"/>
    </row>
    <row r="553" spans="1:10" ht="13.5" customHeight="1">
      <c r="A553" s="125"/>
      <c r="B553" s="126"/>
      <c r="C553" s="24">
        <v>2010</v>
      </c>
      <c r="D553" s="2">
        <f t="shared" si="37"/>
        <v>100</v>
      </c>
      <c r="E553" s="26"/>
      <c r="F553" s="26"/>
      <c r="G553" s="26"/>
      <c r="H553" s="26">
        <v>100</v>
      </c>
      <c r="I553" s="125"/>
      <c r="J553" s="131"/>
    </row>
    <row r="554" spans="1:10" ht="13.5" customHeight="1">
      <c r="A554" s="125"/>
      <c r="B554" s="126"/>
      <c r="C554" s="24">
        <v>2011</v>
      </c>
      <c r="D554" s="2">
        <f t="shared" si="37"/>
        <v>1000</v>
      </c>
      <c r="E554" s="26"/>
      <c r="F554" s="26"/>
      <c r="G554" s="26"/>
      <c r="H554" s="26">
        <v>1000</v>
      </c>
      <c r="I554" s="125"/>
      <c r="J554" s="131"/>
    </row>
    <row r="555" spans="1:10" ht="28.5" customHeight="1">
      <c r="A555" s="125"/>
      <c r="B555" s="126"/>
      <c r="C555" s="67">
        <v>2012</v>
      </c>
      <c r="D555" s="68">
        <f t="shared" si="37"/>
        <v>1000</v>
      </c>
      <c r="E555" s="69"/>
      <c r="F555" s="69"/>
      <c r="G555" s="69"/>
      <c r="H555" s="69">
        <v>1000</v>
      </c>
      <c r="I555" s="125"/>
      <c r="J555" s="131"/>
    </row>
    <row r="556" spans="1:10" ht="13.5" customHeight="1">
      <c r="A556" s="79" t="s">
        <v>247</v>
      </c>
      <c r="B556" s="88" t="s">
        <v>22</v>
      </c>
      <c r="C556" s="25" t="s">
        <v>99</v>
      </c>
      <c r="D556" s="2">
        <f t="shared" si="37"/>
        <v>250</v>
      </c>
      <c r="E556" s="9"/>
      <c r="F556" s="9"/>
      <c r="G556" s="9"/>
      <c r="H556" s="9">
        <f>H557</f>
        <v>250</v>
      </c>
      <c r="I556" s="79" t="s">
        <v>42</v>
      </c>
      <c r="J556" s="131"/>
    </row>
    <row r="557" spans="1:10" s="70" customFormat="1" ht="78" customHeight="1">
      <c r="A557" s="80"/>
      <c r="B557" s="89"/>
      <c r="C557" s="82">
        <v>2010</v>
      </c>
      <c r="D557" s="91">
        <f t="shared" si="37"/>
        <v>250</v>
      </c>
      <c r="E557" s="82"/>
      <c r="F557" s="82"/>
      <c r="G557" s="82"/>
      <c r="H557" s="85">
        <v>250</v>
      </c>
      <c r="I557" s="80"/>
      <c r="J557" s="131"/>
    </row>
    <row r="558" spans="1:10" ht="13.5" customHeight="1" hidden="1">
      <c r="A558" s="80"/>
      <c r="B558" s="89"/>
      <c r="C558" s="83"/>
      <c r="D558" s="92"/>
      <c r="E558" s="83"/>
      <c r="F558" s="83"/>
      <c r="G558" s="83"/>
      <c r="H558" s="86"/>
      <c r="I558" s="80"/>
      <c r="J558" s="131"/>
    </row>
    <row r="559" spans="1:10" ht="13.5" customHeight="1" hidden="1">
      <c r="A559" s="80"/>
      <c r="B559" s="89"/>
      <c r="C559" s="83"/>
      <c r="D559" s="92"/>
      <c r="E559" s="83"/>
      <c r="F559" s="83"/>
      <c r="G559" s="83"/>
      <c r="H559" s="86"/>
      <c r="I559" s="80"/>
      <c r="J559" s="131"/>
    </row>
    <row r="560" spans="1:10" ht="16.5" customHeight="1" hidden="1">
      <c r="A560" s="80"/>
      <c r="B560" s="89"/>
      <c r="C560" s="83"/>
      <c r="D560" s="92"/>
      <c r="E560" s="83"/>
      <c r="F560" s="83"/>
      <c r="G560" s="83"/>
      <c r="H560" s="86"/>
      <c r="I560" s="80"/>
      <c r="J560" s="131"/>
    </row>
    <row r="561" spans="1:10" ht="13.5" customHeight="1" hidden="1">
      <c r="A561" s="80"/>
      <c r="B561" s="89"/>
      <c r="C561" s="83"/>
      <c r="D561" s="92"/>
      <c r="E561" s="83"/>
      <c r="F561" s="83"/>
      <c r="G561" s="83"/>
      <c r="H561" s="86"/>
      <c r="I561" s="80"/>
      <c r="J561" s="131"/>
    </row>
    <row r="562" spans="1:10" ht="13.5" customHeight="1" hidden="1">
      <c r="A562" s="80"/>
      <c r="B562" s="89"/>
      <c r="C562" s="83"/>
      <c r="D562" s="92"/>
      <c r="E562" s="83"/>
      <c r="F562" s="83"/>
      <c r="G562" s="83"/>
      <c r="H562" s="86"/>
      <c r="I562" s="80"/>
      <c r="J562" s="131"/>
    </row>
    <row r="563" spans="1:10" ht="21.75" customHeight="1" hidden="1">
      <c r="A563" s="81"/>
      <c r="B563" s="90"/>
      <c r="C563" s="84"/>
      <c r="D563" s="93"/>
      <c r="E563" s="84"/>
      <c r="F563" s="84"/>
      <c r="G563" s="84"/>
      <c r="H563" s="87"/>
      <c r="I563" s="81"/>
      <c r="J563" s="131"/>
    </row>
    <row r="564" spans="1:10" ht="12" customHeight="1">
      <c r="A564" s="63">
        <v>1</v>
      </c>
      <c r="B564" s="64">
        <v>2</v>
      </c>
      <c r="C564" s="64">
        <v>3</v>
      </c>
      <c r="D564" s="64">
        <v>4</v>
      </c>
      <c r="E564" s="64">
        <v>5</v>
      </c>
      <c r="F564" s="64">
        <v>6</v>
      </c>
      <c r="G564" s="64">
        <v>7</v>
      </c>
      <c r="H564" s="64">
        <v>8</v>
      </c>
      <c r="I564" s="64">
        <v>9</v>
      </c>
      <c r="J564" s="65">
        <v>10</v>
      </c>
    </row>
    <row r="565" spans="1:10" ht="52.5" customHeight="1">
      <c r="A565" s="133" t="s">
        <v>233</v>
      </c>
      <c r="B565" s="133"/>
      <c r="C565" s="133"/>
      <c r="D565" s="133"/>
      <c r="E565" s="133"/>
      <c r="F565" s="133"/>
      <c r="G565" s="133"/>
      <c r="H565" s="133"/>
      <c r="I565" s="133"/>
      <c r="J565" s="133"/>
    </row>
    <row r="566" spans="1:10" ht="12.75">
      <c r="A566" s="128" t="s">
        <v>97</v>
      </c>
      <c r="B566" s="128"/>
      <c r="C566" s="57">
        <v>2008</v>
      </c>
      <c r="D566" s="2">
        <f>E566+F566+G566+H566</f>
        <v>180.5</v>
      </c>
      <c r="E566" s="2">
        <f>E579</f>
        <v>0</v>
      </c>
      <c r="F566" s="2">
        <f>F579</f>
        <v>180.5</v>
      </c>
      <c r="G566" s="2"/>
      <c r="H566" s="2"/>
      <c r="I566" s="158"/>
      <c r="J566" s="158"/>
    </row>
    <row r="567" spans="1:10" ht="12.75">
      <c r="A567" s="128"/>
      <c r="B567" s="128"/>
      <c r="C567" s="57">
        <v>2009</v>
      </c>
      <c r="D567" s="2">
        <f>E567+F567+G567+H567</f>
        <v>114.47</v>
      </c>
      <c r="E567" s="2">
        <f>E580</f>
        <v>99.67</v>
      </c>
      <c r="F567" s="2">
        <f>F580</f>
        <v>14.8</v>
      </c>
      <c r="G567" s="2"/>
      <c r="H567" s="2"/>
      <c r="I567" s="158"/>
      <c r="J567" s="158"/>
    </row>
    <row r="568" spans="1:10" ht="12.75">
      <c r="A568" s="128"/>
      <c r="B568" s="128"/>
      <c r="C568" s="57">
        <v>2010</v>
      </c>
      <c r="D568" s="2">
        <f>E568+F568+G568+H568</f>
        <v>458.8</v>
      </c>
      <c r="E568" s="2">
        <f>E575+E581</f>
        <v>270</v>
      </c>
      <c r="F568" s="2">
        <f>F575+F581</f>
        <v>138.8</v>
      </c>
      <c r="G568" s="2">
        <f>G575+G581</f>
        <v>50</v>
      </c>
      <c r="H568" s="2"/>
      <c r="I568" s="158"/>
      <c r="J568" s="158"/>
    </row>
    <row r="569" spans="1:10" ht="12.75">
      <c r="A569" s="128"/>
      <c r="B569" s="128"/>
      <c r="C569" s="57" t="s">
        <v>99</v>
      </c>
      <c r="D569" s="2">
        <f>D566+D567+D568</f>
        <v>753.77</v>
      </c>
      <c r="E569" s="2">
        <f>E566+E567+E568</f>
        <v>369.67</v>
      </c>
      <c r="F569" s="2">
        <f>F566+F567+F568</f>
        <v>334.1</v>
      </c>
      <c r="G569" s="2">
        <f>G566+G567+G568</f>
        <v>50</v>
      </c>
      <c r="H569" s="2"/>
      <c r="I569" s="158"/>
      <c r="J569" s="158"/>
    </row>
    <row r="570" spans="1:10" ht="12.75">
      <c r="A570" s="128" t="s">
        <v>98</v>
      </c>
      <c r="B570" s="128"/>
      <c r="C570" s="57">
        <v>2011</v>
      </c>
      <c r="D570" s="2">
        <f>E570+F570+G570+H570</f>
        <v>325</v>
      </c>
      <c r="E570" s="2"/>
      <c r="F570" s="2"/>
      <c r="G570" s="2">
        <f>G576</f>
        <v>325</v>
      </c>
      <c r="H570" s="2"/>
      <c r="I570" s="158"/>
      <c r="J570" s="158"/>
    </row>
    <row r="571" spans="1:10" ht="12.75">
      <c r="A571" s="128"/>
      <c r="B571" s="128"/>
      <c r="C571" s="57">
        <v>2012</v>
      </c>
      <c r="D571" s="2">
        <f>E571+F571+G571+H571</f>
        <v>203</v>
      </c>
      <c r="E571" s="2"/>
      <c r="F571" s="2"/>
      <c r="G571" s="2">
        <f>G577</f>
        <v>203</v>
      </c>
      <c r="H571" s="2"/>
      <c r="I571" s="158"/>
      <c r="J571" s="158"/>
    </row>
    <row r="572" spans="1:10" ht="12.75">
      <c r="A572" s="128"/>
      <c r="B572" s="128"/>
      <c r="C572" s="57" t="s">
        <v>99</v>
      </c>
      <c r="D572" s="2">
        <f>E572+F572+G572+H572</f>
        <v>528</v>
      </c>
      <c r="E572" s="2"/>
      <c r="F572" s="2"/>
      <c r="G572" s="2">
        <f>G570+G571</f>
        <v>528</v>
      </c>
      <c r="H572" s="2"/>
      <c r="I572" s="158"/>
      <c r="J572" s="158"/>
    </row>
    <row r="573" spans="1:10" ht="15.75">
      <c r="A573" s="157"/>
      <c r="B573" s="157"/>
      <c r="C573" s="57" t="s">
        <v>106</v>
      </c>
      <c r="D573" s="2">
        <f>E573+F573+G573+H573</f>
        <v>1281.77</v>
      </c>
      <c r="E573" s="2">
        <f>E569+E572</f>
        <v>369.67</v>
      </c>
      <c r="F573" s="2">
        <f>F569+F572</f>
        <v>334.1</v>
      </c>
      <c r="G573" s="2">
        <f>G569+G572</f>
        <v>578</v>
      </c>
      <c r="H573" s="2"/>
      <c r="I573" s="158"/>
      <c r="J573" s="158"/>
    </row>
    <row r="574" spans="1:10" ht="12.75">
      <c r="A574" s="129">
        <v>73</v>
      </c>
      <c r="B574" s="147" t="s">
        <v>119</v>
      </c>
      <c r="C574" s="3" t="s">
        <v>99</v>
      </c>
      <c r="D574" s="3">
        <f>E574+F574+G574+H574</f>
        <v>578</v>
      </c>
      <c r="E574" s="47"/>
      <c r="F574" s="47"/>
      <c r="G574" s="3">
        <f>G575+G576+G577</f>
        <v>578</v>
      </c>
      <c r="H574" s="45"/>
      <c r="I574" s="159" t="s">
        <v>75</v>
      </c>
      <c r="J574" s="159" t="s">
        <v>125</v>
      </c>
    </row>
    <row r="575" spans="1:10" ht="12.75">
      <c r="A575" s="129"/>
      <c r="B575" s="147"/>
      <c r="C575" s="31">
        <v>2010</v>
      </c>
      <c r="D575" s="6">
        <f aca="true" t="shared" si="38" ref="D575:D581">E575+F575+G575+H575</f>
        <v>50</v>
      </c>
      <c r="E575" s="28"/>
      <c r="F575" s="28"/>
      <c r="G575" s="29">
        <v>50</v>
      </c>
      <c r="H575" s="28"/>
      <c r="I575" s="159"/>
      <c r="J575" s="159"/>
    </row>
    <row r="576" spans="1:10" ht="12.75">
      <c r="A576" s="129"/>
      <c r="B576" s="147"/>
      <c r="C576" s="8">
        <v>2011</v>
      </c>
      <c r="D576" s="6">
        <f t="shared" si="38"/>
        <v>325</v>
      </c>
      <c r="E576" s="28"/>
      <c r="F576" s="28"/>
      <c r="G576" s="29">
        <v>325</v>
      </c>
      <c r="H576" s="28"/>
      <c r="I576" s="159"/>
      <c r="J576" s="159"/>
    </row>
    <row r="577" spans="1:10" ht="12.75">
      <c r="A577" s="129"/>
      <c r="B577" s="147"/>
      <c r="C577" s="8">
        <v>2012</v>
      </c>
      <c r="D577" s="6">
        <f t="shared" si="38"/>
        <v>203</v>
      </c>
      <c r="E577" s="28"/>
      <c r="F577" s="28"/>
      <c r="G577" s="29">
        <v>203</v>
      </c>
      <c r="H577" s="28"/>
      <c r="I577" s="159"/>
      <c r="J577" s="159"/>
    </row>
    <row r="578" spans="1:10" ht="12.75">
      <c r="A578" s="146">
        <v>74</v>
      </c>
      <c r="B578" s="147" t="s">
        <v>195</v>
      </c>
      <c r="C578" s="3" t="s">
        <v>99</v>
      </c>
      <c r="D578" s="2">
        <f>D579+D580+D581</f>
        <v>703.77</v>
      </c>
      <c r="E578" s="2">
        <f>E579+E580+E581</f>
        <v>369.67</v>
      </c>
      <c r="F578" s="2">
        <f>F579+F580+F581</f>
        <v>334.1</v>
      </c>
      <c r="G578" s="2"/>
      <c r="H578" s="2"/>
      <c r="I578" s="159"/>
      <c r="J578" s="159"/>
    </row>
    <row r="579" spans="1:10" ht="12.75">
      <c r="A579" s="146"/>
      <c r="B579" s="147"/>
      <c r="C579" s="8">
        <v>2008</v>
      </c>
      <c r="D579" s="13">
        <f t="shared" si="38"/>
        <v>180.5</v>
      </c>
      <c r="E579" s="2"/>
      <c r="F579" s="4">
        <v>180.5</v>
      </c>
      <c r="G579" s="2"/>
      <c r="H579" s="2"/>
      <c r="I579" s="159"/>
      <c r="J579" s="159"/>
    </row>
    <row r="580" spans="1:10" ht="12.75">
      <c r="A580" s="146"/>
      <c r="B580" s="147"/>
      <c r="C580" s="8">
        <v>2009</v>
      </c>
      <c r="D580" s="13">
        <f t="shared" si="38"/>
        <v>114.47</v>
      </c>
      <c r="E580" s="13">
        <v>99.67</v>
      </c>
      <c r="F580" s="4">
        <v>14.8</v>
      </c>
      <c r="G580" s="2"/>
      <c r="H580" s="2"/>
      <c r="I580" s="159"/>
      <c r="J580" s="159"/>
    </row>
    <row r="581" spans="1:10" ht="12.75">
      <c r="A581" s="146"/>
      <c r="B581" s="147"/>
      <c r="C581" s="8">
        <v>2010</v>
      </c>
      <c r="D581" s="13">
        <f t="shared" si="38"/>
        <v>408.8</v>
      </c>
      <c r="E581" s="13">
        <v>270</v>
      </c>
      <c r="F581" s="4">
        <v>138.8</v>
      </c>
      <c r="G581" s="13"/>
      <c r="H581" s="2"/>
      <c r="I581" s="159"/>
      <c r="J581" s="159"/>
    </row>
    <row r="582" spans="1:10" ht="33.75" customHeight="1">
      <c r="A582" s="211" t="s">
        <v>126</v>
      </c>
      <c r="B582" s="211"/>
      <c r="C582" s="211"/>
      <c r="D582" s="211"/>
      <c r="E582" s="211"/>
      <c r="F582" s="211"/>
      <c r="G582" s="211"/>
      <c r="H582" s="211"/>
      <c r="I582" s="211"/>
      <c r="J582" s="211"/>
    </row>
    <row r="583" spans="1:10" ht="12.75" customHeight="1">
      <c r="A583" s="128" t="s">
        <v>97</v>
      </c>
      <c r="B583" s="128"/>
      <c r="C583" s="57">
        <v>2008</v>
      </c>
      <c r="D583" s="48">
        <f aca="true" t="shared" si="39" ref="D583:D590">E583+F583+G583+H583</f>
        <v>180.5</v>
      </c>
      <c r="E583" s="2"/>
      <c r="F583" s="2">
        <f>F592</f>
        <v>180.5</v>
      </c>
      <c r="G583" s="2"/>
      <c r="H583" s="22"/>
      <c r="I583" s="158"/>
      <c r="J583" s="158"/>
    </row>
    <row r="584" spans="1:10" ht="12.75" customHeight="1">
      <c r="A584" s="128"/>
      <c r="B584" s="128"/>
      <c r="C584" s="57">
        <v>2009</v>
      </c>
      <c r="D584" s="48">
        <f t="shared" si="39"/>
        <v>114.47</v>
      </c>
      <c r="E584" s="2">
        <f>E593</f>
        <v>99.67</v>
      </c>
      <c r="F584" s="2">
        <f>F593</f>
        <v>14.8</v>
      </c>
      <c r="G584" s="2"/>
      <c r="H584" s="22"/>
      <c r="I584" s="158"/>
      <c r="J584" s="158"/>
    </row>
    <row r="585" spans="1:10" ht="13.5" customHeight="1">
      <c r="A585" s="128"/>
      <c r="B585" s="128"/>
      <c r="C585" s="57">
        <v>2010</v>
      </c>
      <c r="D585" s="48">
        <f t="shared" si="39"/>
        <v>311</v>
      </c>
      <c r="E585" s="2"/>
      <c r="F585" s="2">
        <f>F594</f>
        <v>261</v>
      </c>
      <c r="G585" s="2">
        <f>G594</f>
        <v>50</v>
      </c>
      <c r="H585" s="22"/>
      <c r="I585" s="158"/>
      <c r="J585" s="158"/>
    </row>
    <row r="586" spans="1:10" ht="12.75" customHeight="1">
      <c r="A586" s="128"/>
      <c r="B586" s="128"/>
      <c r="C586" s="57" t="s">
        <v>99</v>
      </c>
      <c r="D586" s="48">
        <f t="shared" si="39"/>
        <v>605.97</v>
      </c>
      <c r="E586" s="2">
        <f>E583+E584+E585</f>
        <v>99.67</v>
      </c>
      <c r="F586" s="2">
        <f>F583+F584+F585</f>
        <v>456.3</v>
      </c>
      <c r="G586" s="2">
        <f>G583+G584+G585</f>
        <v>50</v>
      </c>
      <c r="H586" s="22"/>
      <c r="I586" s="158"/>
      <c r="J586" s="158"/>
    </row>
    <row r="587" spans="1:10" ht="15" customHeight="1">
      <c r="A587" s="128" t="s">
        <v>98</v>
      </c>
      <c r="B587" s="128"/>
      <c r="C587" s="57">
        <v>2011</v>
      </c>
      <c r="D587" s="48">
        <f t="shared" si="39"/>
        <v>514</v>
      </c>
      <c r="E587" s="2"/>
      <c r="F587" s="2">
        <f>F594+F597</f>
        <v>261</v>
      </c>
      <c r="G587" s="2">
        <f>G594+G597</f>
        <v>253</v>
      </c>
      <c r="H587" s="22"/>
      <c r="I587" s="158"/>
      <c r="J587" s="158"/>
    </row>
    <row r="588" spans="1:10" ht="12.75" customHeight="1">
      <c r="A588" s="128"/>
      <c r="B588" s="128"/>
      <c r="C588" s="57">
        <v>2012</v>
      </c>
      <c r="D588" s="48">
        <f t="shared" si="39"/>
        <v>383</v>
      </c>
      <c r="E588" s="2"/>
      <c r="F588" s="2"/>
      <c r="G588" s="2">
        <f>G598</f>
        <v>383</v>
      </c>
      <c r="H588" s="22"/>
      <c r="I588" s="158"/>
      <c r="J588" s="158"/>
    </row>
    <row r="589" spans="1:10" ht="12" customHeight="1">
      <c r="A589" s="128"/>
      <c r="B589" s="128"/>
      <c r="C589" s="57" t="s">
        <v>99</v>
      </c>
      <c r="D589" s="48">
        <f t="shared" si="39"/>
        <v>897</v>
      </c>
      <c r="E589" s="2"/>
      <c r="F589" s="2">
        <f>F587+F588</f>
        <v>261</v>
      </c>
      <c r="G589" s="2">
        <f>G587+G588</f>
        <v>636</v>
      </c>
      <c r="H589" s="22"/>
      <c r="I589" s="158"/>
      <c r="J589" s="158"/>
    </row>
    <row r="590" spans="1:10" ht="12.75" customHeight="1">
      <c r="A590" s="157"/>
      <c r="B590" s="157"/>
      <c r="C590" s="57" t="s">
        <v>106</v>
      </c>
      <c r="D590" s="48">
        <f t="shared" si="39"/>
        <v>1502.9699999999998</v>
      </c>
      <c r="E590" s="2">
        <f>E586+E589</f>
        <v>99.67</v>
      </c>
      <c r="F590" s="2">
        <f>F586+F589</f>
        <v>717.3</v>
      </c>
      <c r="G590" s="2">
        <f>G586+G589</f>
        <v>686</v>
      </c>
      <c r="H590" s="22"/>
      <c r="I590" s="158"/>
      <c r="J590" s="158"/>
    </row>
    <row r="591" spans="1:10" ht="36" customHeight="1">
      <c r="A591" s="152" t="s">
        <v>234</v>
      </c>
      <c r="B591" s="152"/>
      <c r="C591" s="152"/>
      <c r="D591" s="152"/>
      <c r="E591" s="152"/>
      <c r="F591" s="152"/>
      <c r="G591" s="152"/>
      <c r="H591" s="152"/>
      <c r="I591" s="152"/>
      <c r="J591" s="152"/>
    </row>
    <row r="592" spans="1:10" ht="12.75">
      <c r="A592" s="128" t="s">
        <v>97</v>
      </c>
      <c r="B592" s="128"/>
      <c r="C592" s="57">
        <v>2008</v>
      </c>
      <c r="D592" s="48">
        <f aca="true" t="shared" si="40" ref="D592:D608">E592+F592+G592+H592</f>
        <v>180.5</v>
      </c>
      <c r="E592" s="2"/>
      <c r="F592" s="2">
        <f>F602</f>
        <v>180.5</v>
      </c>
      <c r="G592" s="2"/>
      <c r="H592" s="2"/>
      <c r="I592" s="158"/>
      <c r="J592" s="158"/>
    </row>
    <row r="593" spans="1:10" ht="12.75">
      <c r="A593" s="128"/>
      <c r="B593" s="128"/>
      <c r="C593" s="57">
        <v>2009</v>
      </c>
      <c r="D593" s="48">
        <f t="shared" si="40"/>
        <v>114.47</v>
      </c>
      <c r="E593" s="2">
        <f>E603</f>
        <v>99.67</v>
      </c>
      <c r="F593" s="2">
        <f>F603</f>
        <v>14.8</v>
      </c>
      <c r="G593" s="2"/>
      <c r="H593" s="2"/>
      <c r="I593" s="158"/>
      <c r="J593" s="158"/>
    </row>
    <row r="594" spans="1:10" ht="12.75">
      <c r="A594" s="128"/>
      <c r="B594" s="128"/>
      <c r="C594" s="57">
        <v>2010</v>
      </c>
      <c r="D594" s="48">
        <f t="shared" si="40"/>
        <v>311</v>
      </c>
      <c r="E594" s="2"/>
      <c r="F594" s="2">
        <f>F604+F607</f>
        <v>261</v>
      </c>
      <c r="G594" s="2">
        <f>G604+G607</f>
        <v>50</v>
      </c>
      <c r="H594" s="2"/>
      <c r="I594" s="158"/>
      <c r="J594" s="158"/>
    </row>
    <row r="595" spans="1:10" ht="13.5" customHeight="1">
      <c r="A595" s="128"/>
      <c r="B595" s="128"/>
      <c r="C595" s="57" t="s">
        <v>99</v>
      </c>
      <c r="D595" s="48">
        <f t="shared" si="40"/>
        <v>605.97</v>
      </c>
      <c r="E595" s="2">
        <f>E592+E593+E594</f>
        <v>99.67</v>
      </c>
      <c r="F595" s="2">
        <f>F592+F593+F594</f>
        <v>456.3</v>
      </c>
      <c r="G595" s="2">
        <f>G592+G593+G594</f>
        <v>50</v>
      </c>
      <c r="H595" s="2"/>
      <c r="I595" s="158"/>
      <c r="J595" s="158"/>
    </row>
    <row r="596" spans="1:10" ht="12.75">
      <c r="A596" s="128" t="s">
        <v>98</v>
      </c>
      <c r="B596" s="128"/>
      <c r="C596" s="57">
        <v>2011</v>
      </c>
      <c r="D596" s="48">
        <f t="shared" si="40"/>
        <v>432</v>
      </c>
      <c r="E596" s="2"/>
      <c r="F596" s="2">
        <f>F605+F608</f>
        <v>252</v>
      </c>
      <c r="G596" s="2">
        <f>G605+G608</f>
        <v>180</v>
      </c>
      <c r="H596" s="2"/>
      <c r="I596" s="158"/>
      <c r="J596" s="158"/>
    </row>
    <row r="597" spans="1:10" ht="12.75">
      <c r="A597" s="128"/>
      <c r="B597" s="128"/>
      <c r="C597" s="57">
        <v>2012</v>
      </c>
      <c r="D597" s="48">
        <f t="shared" si="40"/>
        <v>203</v>
      </c>
      <c r="E597" s="2"/>
      <c r="F597" s="2"/>
      <c r="G597" s="2">
        <f>G609</f>
        <v>203</v>
      </c>
      <c r="H597" s="2"/>
      <c r="I597" s="158"/>
      <c r="J597" s="158"/>
    </row>
    <row r="598" spans="1:10" ht="12.75" customHeight="1">
      <c r="A598" s="128"/>
      <c r="B598" s="128"/>
      <c r="C598" s="57" t="s">
        <v>99</v>
      </c>
      <c r="D598" s="48">
        <f t="shared" si="40"/>
        <v>635</v>
      </c>
      <c r="E598" s="2"/>
      <c r="F598" s="2">
        <f>F596+F597</f>
        <v>252</v>
      </c>
      <c r="G598" s="2">
        <f>G596+G597</f>
        <v>383</v>
      </c>
      <c r="H598" s="2"/>
      <c r="I598" s="158"/>
      <c r="J598" s="158"/>
    </row>
    <row r="599" spans="1:10" ht="12.75" customHeight="1">
      <c r="A599" s="157"/>
      <c r="B599" s="157"/>
      <c r="C599" s="57" t="s">
        <v>106</v>
      </c>
      <c r="D599" s="48">
        <f t="shared" si="40"/>
        <v>1240.9699999999998</v>
      </c>
      <c r="E599" s="2">
        <f>E595+E598</f>
        <v>99.67</v>
      </c>
      <c r="F599" s="2">
        <f>F595+F598</f>
        <v>708.3</v>
      </c>
      <c r="G599" s="2">
        <f>G595+G598</f>
        <v>433</v>
      </c>
      <c r="H599" s="2"/>
      <c r="I599" s="158"/>
      <c r="J599" s="158"/>
    </row>
    <row r="600" spans="1:10" ht="12.75" customHeight="1">
      <c r="A600" s="63">
        <v>1</v>
      </c>
      <c r="B600" s="64">
        <v>2</v>
      </c>
      <c r="C600" s="64">
        <v>3</v>
      </c>
      <c r="D600" s="64">
        <v>4</v>
      </c>
      <c r="E600" s="64">
        <v>5</v>
      </c>
      <c r="F600" s="64">
        <v>6</v>
      </c>
      <c r="G600" s="64">
        <v>7</v>
      </c>
      <c r="H600" s="64">
        <v>8</v>
      </c>
      <c r="I600" s="64">
        <v>9</v>
      </c>
      <c r="J600" s="65">
        <v>10</v>
      </c>
    </row>
    <row r="601" spans="1:10" ht="12.75" customHeight="1">
      <c r="A601" s="156">
        <v>75</v>
      </c>
      <c r="B601" s="147" t="s">
        <v>8</v>
      </c>
      <c r="C601" s="3" t="s">
        <v>99</v>
      </c>
      <c r="D601" s="48">
        <f t="shared" si="40"/>
        <v>807.9699999999999</v>
      </c>
      <c r="E601" s="45">
        <f>E602+E603+E604+E605</f>
        <v>99.67</v>
      </c>
      <c r="F601" s="3">
        <f>F602+F603+F604+F605</f>
        <v>708.3</v>
      </c>
      <c r="G601" s="47"/>
      <c r="H601" s="47"/>
      <c r="I601" s="159" t="s">
        <v>75</v>
      </c>
      <c r="J601" s="212" t="s">
        <v>127</v>
      </c>
    </row>
    <row r="602" spans="1:10" ht="12.75">
      <c r="A602" s="156"/>
      <c r="B602" s="147"/>
      <c r="C602" s="8">
        <v>2008</v>
      </c>
      <c r="D602" s="33">
        <f t="shared" si="40"/>
        <v>180.5</v>
      </c>
      <c r="E602" s="2"/>
      <c r="F602" s="4">
        <v>180.5</v>
      </c>
      <c r="G602" s="2"/>
      <c r="H602" s="2"/>
      <c r="I602" s="159"/>
      <c r="J602" s="212"/>
    </row>
    <row r="603" spans="1:10" ht="12.75">
      <c r="A603" s="156"/>
      <c r="B603" s="147"/>
      <c r="C603" s="8">
        <v>2009</v>
      </c>
      <c r="D603" s="33">
        <f t="shared" si="40"/>
        <v>114.47</v>
      </c>
      <c r="E603" s="13">
        <v>99.67</v>
      </c>
      <c r="F603" s="4">
        <v>14.8</v>
      </c>
      <c r="G603" s="2"/>
      <c r="H603" s="2"/>
      <c r="I603" s="159"/>
      <c r="J603" s="212"/>
    </row>
    <row r="604" spans="1:10" ht="12.75">
      <c r="A604" s="156"/>
      <c r="B604" s="147"/>
      <c r="C604" s="8">
        <v>2010</v>
      </c>
      <c r="D604" s="33">
        <f t="shared" si="40"/>
        <v>261</v>
      </c>
      <c r="E604" s="13"/>
      <c r="F604" s="4">
        <v>261</v>
      </c>
      <c r="G604" s="13"/>
      <c r="H604" s="2"/>
      <c r="I604" s="159"/>
      <c r="J604" s="212"/>
    </row>
    <row r="605" spans="1:10" ht="22.5" customHeight="1">
      <c r="A605" s="156"/>
      <c r="B605" s="147"/>
      <c r="C605" s="8">
        <v>2011</v>
      </c>
      <c r="D605" s="33">
        <f t="shared" si="40"/>
        <v>252</v>
      </c>
      <c r="E605" s="13"/>
      <c r="F605" s="4">
        <v>252</v>
      </c>
      <c r="G605" s="13"/>
      <c r="H605" s="2"/>
      <c r="I605" s="159"/>
      <c r="J605" s="212"/>
    </row>
    <row r="606" spans="1:10" ht="12.75" customHeight="1">
      <c r="A606" s="156">
        <v>76</v>
      </c>
      <c r="B606" s="147" t="s">
        <v>19</v>
      </c>
      <c r="C606" s="27" t="s">
        <v>99</v>
      </c>
      <c r="D606" s="48">
        <f t="shared" si="40"/>
        <v>433</v>
      </c>
      <c r="E606" s="40"/>
      <c r="F606" s="40"/>
      <c r="G606" s="40">
        <f>G607+G608+G609</f>
        <v>433</v>
      </c>
      <c r="H606" s="40"/>
      <c r="I606" s="159" t="s">
        <v>75</v>
      </c>
      <c r="J606" s="130" t="s">
        <v>128</v>
      </c>
    </row>
    <row r="607" spans="1:10" ht="12.75">
      <c r="A607" s="156"/>
      <c r="B607" s="147"/>
      <c r="C607" s="8">
        <v>2010</v>
      </c>
      <c r="D607" s="33">
        <f t="shared" si="40"/>
        <v>50</v>
      </c>
      <c r="E607" s="40"/>
      <c r="F607" s="40"/>
      <c r="G607" s="40">
        <v>50</v>
      </c>
      <c r="H607" s="40"/>
      <c r="I607" s="159"/>
      <c r="J607" s="130"/>
    </row>
    <row r="608" spans="1:10" ht="25.5" customHeight="1">
      <c r="A608" s="156"/>
      <c r="B608" s="147"/>
      <c r="C608" s="8">
        <v>2011</v>
      </c>
      <c r="D608" s="33">
        <f t="shared" si="40"/>
        <v>180</v>
      </c>
      <c r="E608" s="13"/>
      <c r="F608" s="4"/>
      <c r="G608" s="13">
        <v>180</v>
      </c>
      <c r="H608" s="2"/>
      <c r="I608" s="159"/>
      <c r="J608" s="130"/>
    </row>
    <row r="609" spans="1:10" ht="69" customHeight="1">
      <c r="A609" s="156"/>
      <c r="B609" s="147"/>
      <c r="C609" s="31">
        <v>2012</v>
      </c>
      <c r="D609" s="33">
        <f>E609+F609+G609+H609</f>
        <v>203</v>
      </c>
      <c r="E609" s="32"/>
      <c r="F609" s="32"/>
      <c r="G609" s="33">
        <v>203</v>
      </c>
      <c r="H609" s="32"/>
      <c r="I609" s="159"/>
      <c r="J609" s="130"/>
    </row>
  </sheetData>
  <mergeCells count="496">
    <mergeCell ref="I6:J6"/>
    <mergeCell ref="I5:J5"/>
    <mergeCell ref="I3:J3"/>
    <mergeCell ref="A435:J435"/>
    <mergeCell ref="I402:I406"/>
    <mergeCell ref="J402:J406"/>
    <mergeCell ref="A366:B368"/>
    <mergeCell ref="A58:J58"/>
    <mergeCell ref="A59:J59"/>
    <mergeCell ref="A91:J91"/>
    <mergeCell ref="A92:B95"/>
    <mergeCell ref="I92:J98"/>
    <mergeCell ref="A552:A555"/>
    <mergeCell ref="A582:J582"/>
    <mergeCell ref="J601:J605"/>
    <mergeCell ref="J606:J609"/>
    <mergeCell ref="I601:I605"/>
    <mergeCell ref="I606:I609"/>
    <mergeCell ref="J574:J581"/>
    <mergeCell ref="A578:A581"/>
    <mergeCell ref="B578:B581"/>
    <mergeCell ref="A583:B586"/>
    <mergeCell ref="A522:A524"/>
    <mergeCell ref="A525:A527"/>
    <mergeCell ref="A528:A529"/>
    <mergeCell ref="B525:B527"/>
    <mergeCell ref="B528:B529"/>
    <mergeCell ref="A516:A517"/>
    <mergeCell ref="A518:A519"/>
    <mergeCell ref="A520:A521"/>
    <mergeCell ref="A373:A380"/>
    <mergeCell ref="A390:B390"/>
    <mergeCell ref="A397:A401"/>
    <mergeCell ref="B397:B401"/>
    <mergeCell ref="A418:A421"/>
    <mergeCell ref="B418:B421"/>
    <mergeCell ref="A425:A428"/>
    <mergeCell ref="A67:B67"/>
    <mergeCell ref="A80:A81"/>
    <mergeCell ref="B80:B81"/>
    <mergeCell ref="J80:J81"/>
    <mergeCell ref="A109:B109"/>
    <mergeCell ref="I109:J109"/>
    <mergeCell ref="A110:A113"/>
    <mergeCell ref="A96:B98"/>
    <mergeCell ref="A101:J101"/>
    <mergeCell ref="A102:B105"/>
    <mergeCell ref="I102:J108"/>
    <mergeCell ref="A106:B108"/>
    <mergeCell ref="A7:J7"/>
    <mergeCell ref="A8:J8"/>
    <mergeCell ref="A9:A10"/>
    <mergeCell ref="B9:B10"/>
    <mergeCell ref="C9:C10"/>
    <mergeCell ref="D9:D10"/>
    <mergeCell ref="E9:H9"/>
    <mergeCell ref="I9:I10"/>
    <mergeCell ref="J9:J10"/>
    <mergeCell ref="A12:J12"/>
    <mergeCell ref="A13:B16"/>
    <mergeCell ref="I13:J19"/>
    <mergeCell ref="A17:B19"/>
    <mergeCell ref="A20:B20"/>
    <mergeCell ref="I20:J20"/>
    <mergeCell ref="A21:J21"/>
    <mergeCell ref="A23:B26"/>
    <mergeCell ref="I23:J29"/>
    <mergeCell ref="A27:B29"/>
    <mergeCell ref="A22:J22"/>
    <mergeCell ref="A30:B30"/>
    <mergeCell ref="I30:J30"/>
    <mergeCell ref="I148:I153"/>
    <mergeCell ref="A152:A153"/>
    <mergeCell ref="A32:A36"/>
    <mergeCell ref="B32:B36"/>
    <mergeCell ref="I32:I36"/>
    <mergeCell ref="J32:J36"/>
    <mergeCell ref="A37:A40"/>
    <mergeCell ref="B37:B40"/>
    <mergeCell ref="I37:I40"/>
    <mergeCell ref="J37:J40"/>
    <mergeCell ref="A41:A42"/>
    <mergeCell ref="B41:B42"/>
    <mergeCell ref="I41:I47"/>
    <mergeCell ref="J41:J47"/>
    <mergeCell ref="A43:A47"/>
    <mergeCell ref="B43:B47"/>
    <mergeCell ref="A49:A54"/>
    <mergeCell ref="B49:B54"/>
    <mergeCell ref="I49:I54"/>
    <mergeCell ref="J49:J54"/>
    <mergeCell ref="A99:B99"/>
    <mergeCell ref="J76:J79"/>
    <mergeCell ref="A55:A57"/>
    <mergeCell ref="B55:B57"/>
    <mergeCell ref="I55:I57"/>
    <mergeCell ref="J55:J57"/>
    <mergeCell ref="I99:J99"/>
    <mergeCell ref="A60:B63"/>
    <mergeCell ref="I60:J66"/>
    <mergeCell ref="A64:B66"/>
    <mergeCell ref="A69:A73"/>
    <mergeCell ref="B69:B73"/>
    <mergeCell ref="I69:I81"/>
    <mergeCell ref="J69:J75"/>
    <mergeCell ref="A74:A75"/>
    <mergeCell ref="B74:B75"/>
    <mergeCell ref="A76:A79"/>
    <mergeCell ref="B76:B79"/>
    <mergeCell ref="B82:B86"/>
    <mergeCell ref="I82:I86"/>
    <mergeCell ref="J82:J86"/>
    <mergeCell ref="A87:A90"/>
    <mergeCell ref="B87:B90"/>
    <mergeCell ref="I87:I90"/>
    <mergeCell ref="J87:J90"/>
    <mergeCell ref="A82:A86"/>
    <mergeCell ref="B110:B113"/>
    <mergeCell ref="J110:J121"/>
    <mergeCell ref="A114:A117"/>
    <mergeCell ref="B114:B117"/>
    <mergeCell ref="A118:A121"/>
    <mergeCell ref="B118:B121"/>
    <mergeCell ref="I110:I130"/>
    <mergeCell ref="A122:A125"/>
    <mergeCell ref="B122:B125"/>
    <mergeCell ref="J122:J125"/>
    <mergeCell ref="A126:A130"/>
    <mergeCell ref="B126:B130"/>
    <mergeCell ref="J126:J130"/>
    <mergeCell ref="A132:A136"/>
    <mergeCell ref="B132:B136"/>
    <mergeCell ref="J132:J136"/>
    <mergeCell ref="A137:A141"/>
    <mergeCell ref="B137:B141"/>
    <mergeCell ref="I137:I145"/>
    <mergeCell ref="J137:J145"/>
    <mergeCell ref="A142:A145"/>
    <mergeCell ref="B142:B145"/>
    <mergeCell ref="I132:I136"/>
    <mergeCell ref="A146:A147"/>
    <mergeCell ref="B146:B147"/>
    <mergeCell ref="I146:I147"/>
    <mergeCell ref="J146:J147"/>
    <mergeCell ref="A148:A151"/>
    <mergeCell ref="B148:B151"/>
    <mergeCell ref="J148:J151"/>
    <mergeCell ref="B152:B153"/>
    <mergeCell ref="J152:J153"/>
    <mergeCell ref="A154:J154"/>
    <mergeCell ref="A155:B158"/>
    <mergeCell ref="I155:J161"/>
    <mergeCell ref="A159:B161"/>
    <mergeCell ref="A162:B162"/>
    <mergeCell ref="I162:J162"/>
    <mergeCell ref="A164:A167"/>
    <mergeCell ref="B164:B167"/>
    <mergeCell ref="I164:I174"/>
    <mergeCell ref="A168:A171"/>
    <mergeCell ref="B168:B171"/>
    <mergeCell ref="A172:A174"/>
    <mergeCell ref="B172:B174"/>
    <mergeCell ref="J164:J174"/>
    <mergeCell ref="A175:A178"/>
    <mergeCell ref="B175:B178"/>
    <mergeCell ref="I175:I178"/>
    <mergeCell ref="J175:J178"/>
    <mergeCell ref="C177:C178"/>
    <mergeCell ref="D177:D178"/>
    <mergeCell ref="E177:E178"/>
    <mergeCell ref="F177:F178"/>
    <mergeCell ref="G177:G178"/>
    <mergeCell ref="H177:H178"/>
    <mergeCell ref="A179:A184"/>
    <mergeCell ref="B179:B184"/>
    <mergeCell ref="I179:I184"/>
    <mergeCell ref="J179:J184"/>
    <mergeCell ref="A185:A190"/>
    <mergeCell ref="B185:B190"/>
    <mergeCell ref="I185:I190"/>
    <mergeCell ref="J185:J190"/>
    <mergeCell ref="A191:A194"/>
    <mergeCell ref="B191:B194"/>
    <mergeCell ref="I191:I194"/>
    <mergeCell ref="J191:J194"/>
    <mergeCell ref="A195:J195"/>
    <mergeCell ref="A196:B199"/>
    <mergeCell ref="I196:J203"/>
    <mergeCell ref="A200:B202"/>
    <mergeCell ref="A203:B203"/>
    <mergeCell ref="A205:A206"/>
    <mergeCell ref="B205:B206"/>
    <mergeCell ref="I205:I206"/>
    <mergeCell ref="J205:J206"/>
    <mergeCell ref="A207:A208"/>
    <mergeCell ref="B207:B208"/>
    <mergeCell ref="I207:I208"/>
    <mergeCell ref="J207:J208"/>
    <mergeCell ref="A209:A214"/>
    <mergeCell ref="B209:B214"/>
    <mergeCell ref="I209:I220"/>
    <mergeCell ref="J209:J220"/>
    <mergeCell ref="A215:A220"/>
    <mergeCell ref="B215:B220"/>
    <mergeCell ref="A221:J221"/>
    <mergeCell ref="A222:B225"/>
    <mergeCell ref="I222:J228"/>
    <mergeCell ref="A226:B228"/>
    <mergeCell ref="A229:B229"/>
    <mergeCell ref="I229:J229"/>
    <mergeCell ref="A231:A233"/>
    <mergeCell ref="B231:B233"/>
    <mergeCell ref="I231:I241"/>
    <mergeCell ref="A234:A236"/>
    <mergeCell ref="B234:B236"/>
    <mergeCell ref="A237:A241"/>
    <mergeCell ref="B237:B241"/>
    <mergeCell ref="J231:J241"/>
    <mergeCell ref="A242:A247"/>
    <mergeCell ref="B242:B247"/>
    <mergeCell ref="A248:A251"/>
    <mergeCell ref="B248:B251"/>
    <mergeCell ref="A252:A253"/>
    <mergeCell ref="B252:B253"/>
    <mergeCell ref="A254:A256"/>
    <mergeCell ref="B254:B256"/>
    <mergeCell ref="A314:J314"/>
    <mergeCell ref="A315:B318"/>
    <mergeCell ref="I315:J321"/>
    <mergeCell ref="A319:B321"/>
    <mergeCell ref="A322:B322"/>
    <mergeCell ref="I322:J322"/>
    <mergeCell ref="A323:J323"/>
    <mergeCell ref="A324:B327"/>
    <mergeCell ref="I324:J330"/>
    <mergeCell ref="A328:B330"/>
    <mergeCell ref="E535:E546"/>
    <mergeCell ref="F535:F546"/>
    <mergeCell ref="G535:G546"/>
    <mergeCell ref="H535:H546"/>
    <mergeCell ref="A535:A547"/>
    <mergeCell ref="B535:B547"/>
    <mergeCell ref="C535:C546"/>
    <mergeCell ref="D535:D546"/>
    <mergeCell ref="A353:B356"/>
    <mergeCell ref="I353:I359"/>
    <mergeCell ref="J353:J359"/>
    <mergeCell ref="J348:J351"/>
    <mergeCell ref="A357:B358"/>
    <mergeCell ref="A359:B359"/>
    <mergeCell ref="A348:A351"/>
    <mergeCell ref="B348:B351"/>
    <mergeCell ref="I348:I351"/>
    <mergeCell ref="A352:J352"/>
    <mergeCell ref="B361:B364"/>
    <mergeCell ref="A361:A364"/>
    <mergeCell ref="J361:J364"/>
    <mergeCell ref="I361:I364"/>
    <mergeCell ref="I366:J372"/>
    <mergeCell ref="A369:B371"/>
    <mergeCell ref="A372:B372"/>
    <mergeCell ref="J373:J382"/>
    <mergeCell ref="D373:D376"/>
    <mergeCell ref="E373:E376"/>
    <mergeCell ref="G373:G376"/>
    <mergeCell ref="H373:H376"/>
    <mergeCell ref="C377:C380"/>
    <mergeCell ref="D377:D380"/>
    <mergeCell ref="A365:J365"/>
    <mergeCell ref="A384:B387"/>
    <mergeCell ref="I384:J389"/>
    <mergeCell ref="A388:B389"/>
    <mergeCell ref="A381:A382"/>
    <mergeCell ref="B381:B382"/>
    <mergeCell ref="I381:I382"/>
    <mergeCell ref="A383:J383"/>
    <mergeCell ref="B373:B380"/>
    <mergeCell ref="C373:C376"/>
    <mergeCell ref="I390:J390"/>
    <mergeCell ref="A391:A395"/>
    <mergeCell ref="B391:B395"/>
    <mergeCell ref="I391:I395"/>
    <mergeCell ref="J391:J395"/>
    <mergeCell ref="A530:A534"/>
    <mergeCell ref="E530:E532"/>
    <mergeCell ref="F530:F532"/>
    <mergeCell ref="G530:G532"/>
    <mergeCell ref="I397:I401"/>
    <mergeCell ref="J397:J401"/>
    <mergeCell ref="A407:A411"/>
    <mergeCell ref="B407:B411"/>
    <mergeCell ref="I407:I417"/>
    <mergeCell ref="J407:J417"/>
    <mergeCell ref="B412:B415"/>
    <mergeCell ref="A416:A417"/>
    <mergeCell ref="B416:B417"/>
    <mergeCell ref="A412:A415"/>
    <mergeCell ref="I418:I423"/>
    <mergeCell ref="J418:J423"/>
    <mergeCell ref="A422:A423"/>
    <mergeCell ref="B422:B423"/>
    <mergeCell ref="I425:I428"/>
    <mergeCell ref="J425:J428"/>
    <mergeCell ref="A429:A431"/>
    <mergeCell ref="B429:B431"/>
    <mergeCell ref="I429:I431"/>
    <mergeCell ref="J429:J431"/>
    <mergeCell ref="B402:B405"/>
    <mergeCell ref="A402:A405"/>
    <mergeCell ref="A432:A434"/>
    <mergeCell ref="B432:B434"/>
    <mergeCell ref="B425:B428"/>
    <mergeCell ref="I432:I434"/>
    <mergeCell ref="J432:J434"/>
    <mergeCell ref="I442:I466"/>
    <mergeCell ref="J442:J466"/>
    <mergeCell ref="A436:B437"/>
    <mergeCell ref="I436:J441"/>
    <mergeCell ref="A438:B440"/>
    <mergeCell ref="A441:B441"/>
    <mergeCell ref="A467:J467"/>
    <mergeCell ref="A468:B471"/>
    <mergeCell ref="I468:J474"/>
    <mergeCell ref="A472:B474"/>
    <mergeCell ref="I583:J590"/>
    <mergeCell ref="A587:B589"/>
    <mergeCell ref="A590:B590"/>
    <mergeCell ref="A566:B569"/>
    <mergeCell ref="I566:J572"/>
    <mergeCell ref="A570:B572"/>
    <mergeCell ref="B606:B609"/>
    <mergeCell ref="A591:J591"/>
    <mergeCell ref="A592:B595"/>
    <mergeCell ref="I592:J599"/>
    <mergeCell ref="A596:B598"/>
    <mergeCell ref="A599:B599"/>
    <mergeCell ref="A606:A609"/>
    <mergeCell ref="I1:J1"/>
    <mergeCell ref="I2:J2"/>
    <mergeCell ref="I4:J4"/>
    <mergeCell ref="A601:A605"/>
    <mergeCell ref="B601:B605"/>
    <mergeCell ref="A573:B573"/>
    <mergeCell ref="I573:J573"/>
    <mergeCell ref="A574:A577"/>
    <mergeCell ref="B574:B577"/>
    <mergeCell ref="I574:I581"/>
    <mergeCell ref="I242:I256"/>
    <mergeCell ref="J242:J256"/>
    <mergeCell ref="A257:J257"/>
    <mergeCell ref="A342:A347"/>
    <mergeCell ref="A331:B331"/>
    <mergeCell ref="I331:J331"/>
    <mergeCell ref="I333:I341"/>
    <mergeCell ref="B342:B347"/>
    <mergeCell ref="I342:I347"/>
    <mergeCell ref="J342:J347"/>
    <mergeCell ref="A267:J267"/>
    <mergeCell ref="A268:B271"/>
    <mergeCell ref="I268:J275"/>
    <mergeCell ref="A272:B274"/>
    <mergeCell ref="A275:B275"/>
    <mergeCell ref="A276:A286"/>
    <mergeCell ref="B276:B279"/>
    <mergeCell ref="I276:I279"/>
    <mergeCell ref="J276:J279"/>
    <mergeCell ref="B280:B282"/>
    <mergeCell ref="I280:I286"/>
    <mergeCell ref="J280:J282"/>
    <mergeCell ref="B283:B286"/>
    <mergeCell ref="J283:J286"/>
    <mergeCell ref="A287:A290"/>
    <mergeCell ref="B287:B290"/>
    <mergeCell ref="I287:I290"/>
    <mergeCell ref="J287:J290"/>
    <mergeCell ref="A291:A298"/>
    <mergeCell ref="B291:B294"/>
    <mergeCell ref="I291:I298"/>
    <mergeCell ref="J291:J294"/>
    <mergeCell ref="B295:B298"/>
    <mergeCell ref="J295:J298"/>
    <mergeCell ref="J303:J306"/>
    <mergeCell ref="A299:A301"/>
    <mergeCell ref="B299:B301"/>
    <mergeCell ref="I299:I301"/>
    <mergeCell ref="J299:J301"/>
    <mergeCell ref="B310:B313"/>
    <mergeCell ref="I310:I313"/>
    <mergeCell ref="A303:A306"/>
    <mergeCell ref="B303:B306"/>
    <mergeCell ref="I303:I306"/>
    <mergeCell ref="A510:A515"/>
    <mergeCell ref="A258:B261"/>
    <mergeCell ref="I258:J265"/>
    <mergeCell ref="A262:B264"/>
    <mergeCell ref="A265:B265"/>
    <mergeCell ref="A307:A309"/>
    <mergeCell ref="B307:B309"/>
    <mergeCell ref="I307:I309"/>
    <mergeCell ref="J307:J313"/>
    <mergeCell ref="A310:A313"/>
    <mergeCell ref="A477:J477"/>
    <mergeCell ref="A475:B475"/>
    <mergeCell ref="I475:J475"/>
    <mergeCell ref="B510:B515"/>
    <mergeCell ref="I510:I515"/>
    <mergeCell ref="I501:I508"/>
    <mergeCell ref="J501:J508"/>
    <mergeCell ref="J510:J527"/>
    <mergeCell ref="I516:I517"/>
    <mergeCell ref="I518:I521"/>
    <mergeCell ref="A478:B481"/>
    <mergeCell ref="I478:J481"/>
    <mergeCell ref="A482:B482"/>
    <mergeCell ref="I482:J482"/>
    <mergeCell ref="A483:A486"/>
    <mergeCell ref="B483:B486"/>
    <mergeCell ref="I483:I486"/>
    <mergeCell ref="J483:J486"/>
    <mergeCell ref="A487:A489"/>
    <mergeCell ref="B487:B489"/>
    <mergeCell ref="I487:I489"/>
    <mergeCell ref="J487:J489"/>
    <mergeCell ref="A490:A492"/>
    <mergeCell ref="B490:B492"/>
    <mergeCell ref="I490:I492"/>
    <mergeCell ref="J490:J492"/>
    <mergeCell ref="A493:A495"/>
    <mergeCell ref="B493:B495"/>
    <mergeCell ref="B552:B555"/>
    <mergeCell ref="A565:J565"/>
    <mergeCell ref="J528:J563"/>
    <mergeCell ref="I493:I495"/>
    <mergeCell ref="J493:J495"/>
    <mergeCell ref="I522:I524"/>
    <mergeCell ref="I525:I527"/>
    <mergeCell ref="B516:B517"/>
    <mergeCell ref="A500:J500"/>
    <mergeCell ref="A501:B504"/>
    <mergeCell ref="A505:B507"/>
    <mergeCell ref="A496:A499"/>
    <mergeCell ref="B496:B499"/>
    <mergeCell ref="I496:I499"/>
    <mergeCell ref="J496:J499"/>
    <mergeCell ref="I552:I555"/>
    <mergeCell ref="B518:B519"/>
    <mergeCell ref="B520:B521"/>
    <mergeCell ref="B522:B524"/>
    <mergeCell ref="I528:I529"/>
    <mergeCell ref="B530:B534"/>
    <mergeCell ref="C530:C532"/>
    <mergeCell ref="D530:D532"/>
    <mergeCell ref="H530:H532"/>
    <mergeCell ref="I530:I534"/>
    <mergeCell ref="J333:J341"/>
    <mergeCell ref="B333:B341"/>
    <mergeCell ref="A333:A341"/>
    <mergeCell ref="C333:C338"/>
    <mergeCell ref="D333:D338"/>
    <mergeCell ref="E333:E338"/>
    <mergeCell ref="F333:F338"/>
    <mergeCell ref="G333:G338"/>
    <mergeCell ref="H333:H338"/>
    <mergeCell ref="E377:E380"/>
    <mergeCell ref="F377:F380"/>
    <mergeCell ref="G377:G380"/>
    <mergeCell ref="H377:H380"/>
    <mergeCell ref="I373:I380"/>
    <mergeCell ref="A442:A466"/>
    <mergeCell ref="B442:B466"/>
    <mergeCell ref="C442:C464"/>
    <mergeCell ref="D442:D464"/>
    <mergeCell ref="E442:E464"/>
    <mergeCell ref="F442:F464"/>
    <mergeCell ref="G442:G464"/>
    <mergeCell ref="H442:H464"/>
    <mergeCell ref="F373:F376"/>
    <mergeCell ref="I535:I547"/>
    <mergeCell ref="A548:A551"/>
    <mergeCell ref="B548:B551"/>
    <mergeCell ref="C548:C550"/>
    <mergeCell ref="D548:D550"/>
    <mergeCell ref="E548:E550"/>
    <mergeCell ref="F548:F550"/>
    <mergeCell ref="G548:G550"/>
    <mergeCell ref="H548:H550"/>
    <mergeCell ref="I548:I551"/>
    <mergeCell ref="A556:A563"/>
    <mergeCell ref="B556:B563"/>
    <mergeCell ref="C557:C563"/>
    <mergeCell ref="D557:D563"/>
    <mergeCell ref="I556:I563"/>
    <mergeCell ref="E557:E563"/>
    <mergeCell ref="F557:F563"/>
    <mergeCell ref="G557:G563"/>
    <mergeCell ref="H557:H563"/>
  </mergeCells>
  <printOptions/>
  <pageMargins left="0.66" right="0.2" top="0.46" bottom="0.34" header="0.47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2011-09-05T09:09:25Z</cp:lastPrinted>
  <dcterms:created xsi:type="dcterms:W3CDTF">1996-10-08T23:32:33Z</dcterms:created>
  <dcterms:modified xsi:type="dcterms:W3CDTF">2011-09-05T09:10:07Z</dcterms:modified>
  <cp:category/>
  <cp:version/>
  <cp:contentType/>
  <cp:contentStatus/>
</cp:coreProperties>
</file>